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Instituto Internacional\Formatos\5. MAY25-A26\"/>
    </mc:Choice>
  </mc:AlternateContent>
  <xr:revisionPtr revIDLastSave="0" documentId="13_ncr:1_{CC99EECF-50FB-4ED2-83DC-218A326818DF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Asistencias!$A$1:$CA$33</definedName>
    <definedName name="_xlnm.Print_Area" localSheetId="1">'Notas Detalladas'!$A$1:$X$33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8" i="1" l="1"/>
  <c r="BC28" i="1"/>
  <c r="BF28" i="1"/>
  <c r="BI28" i="1"/>
  <c r="BL28" i="1"/>
  <c r="BO28" i="1"/>
  <c r="BR28" i="1"/>
  <c r="BU28" i="1" s="1"/>
  <c r="BV28" i="1" s="1"/>
  <c r="BY28" i="1"/>
  <c r="AZ29" i="1"/>
  <c r="BC29" i="1"/>
  <c r="BF29" i="1"/>
  <c r="BI29" i="1"/>
  <c r="BL29" i="1"/>
  <c r="BO29" i="1"/>
  <c r="BU29" i="1" s="1"/>
  <c r="BV29" i="1" s="1"/>
  <c r="BR29" i="1"/>
  <c r="BY29" i="1" s="1"/>
  <c r="AZ30" i="1"/>
  <c r="BC30" i="1"/>
  <c r="BF30" i="1"/>
  <c r="BI30" i="1"/>
  <c r="BL30" i="1"/>
  <c r="BO30" i="1"/>
  <c r="BU30" i="1" s="1"/>
  <c r="BV30" i="1" s="1"/>
  <c r="BR30" i="1"/>
  <c r="BY30" i="1" s="1"/>
  <c r="AZ31" i="1"/>
  <c r="BC31" i="1"/>
  <c r="BF31" i="1"/>
  <c r="BI31" i="1"/>
  <c r="BL31" i="1"/>
  <c r="BR31" i="1" s="1"/>
  <c r="BO31" i="1"/>
  <c r="AZ32" i="1"/>
  <c r="BC32" i="1"/>
  <c r="BF32" i="1"/>
  <c r="BI32" i="1"/>
  <c r="BL32" i="1"/>
  <c r="BO32" i="1"/>
  <c r="BU32" i="1" s="1"/>
  <c r="BV32" i="1" s="1"/>
  <c r="BR32" i="1"/>
  <c r="BY32" i="1" s="1"/>
  <c r="AZ33" i="1"/>
  <c r="BC33" i="1"/>
  <c r="BF33" i="1"/>
  <c r="BI33" i="1"/>
  <c r="BL33" i="1"/>
  <c r="BR33" i="1" s="1"/>
  <c r="BO33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K32" i="3" s="1"/>
  <c r="X29" i="2"/>
  <c r="K33" i="3" s="1"/>
  <c r="X30" i="2"/>
  <c r="K34" i="3" s="1"/>
  <c r="X31" i="2"/>
  <c r="K35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J32" i="3" s="1"/>
  <c r="M29" i="2"/>
  <c r="J33" i="3" s="1"/>
  <c r="M30" i="2"/>
  <c r="J34" i="3" s="1"/>
  <c r="M31" i="2"/>
  <c r="J35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14" i="3"/>
  <c r="C7" i="2"/>
  <c r="C6" i="2"/>
  <c r="C5" i="2"/>
  <c r="C4" i="2"/>
  <c r="C3" i="2"/>
  <c r="AA7" i="1"/>
  <c r="AA6" i="1"/>
  <c r="AA5" i="1"/>
  <c r="AA3" i="1"/>
  <c r="AA4" i="1"/>
  <c r="BY33" i="1" l="1"/>
  <c r="BU33" i="1"/>
  <c r="BV33" i="1" s="1"/>
  <c r="BY31" i="1"/>
  <c r="BU31" i="1"/>
  <c r="BV31" i="1" s="1"/>
  <c r="O35" i="3"/>
  <c r="Q35" i="3" s="1"/>
  <c r="O31" i="3"/>
  <c r="Q31" i="3" s="1"/>
  <c r="O27" i="3"/>
  <c r="Q27" i="3" s="1"/>
  <c r="O23" i="3"/>
  <c r="Q23" i="3" s="1"/>
  <c r="O19" i="3"/>
  <c r="Q19" i="3" s="1"/>
  <c r="O33" i="3"/>
  <c r="Q33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32" i="3"/>
  <c r="Q32" i="3" s="1"/>
  <c r="O16" i="3"/>
  <c r="Q16" i="3" s="1"/>
  <c r="O34" i="3"/>
  <c r="Q34" i="3" s="1"/>
  <c r="O30" i="3"/>
  <c r="Q30" i="3" s="1"/>
  <c r="O26" i="3"/>
  <c r="Q26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O14" i="3" l="1"/>
  <c r="Q14" i="3" s="1"/>
</calcChain>
</file>

<file path=xl/sharedStrings.xml><?xml version="1.0" encoding="utf-8"?>
<sst xmlns="http://schemas.openxmlformats.org/spreadsheetml/2006/main" count="139" uniqueCount="96">
  <si>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</si>
  <si>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</si>
  <si>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</si>
  <si>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</si>
  <si>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</si>
  <si>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</si>
  <si>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</si>
  <si>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</si>
  <si>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</si>
  <si>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</si>
  <si>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</si>
  <si>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</si>
  <si>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</si>
  <si>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</si>
  <si>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</si>
  <si>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</si>
  <si>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</si>
  <si>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</si>
  <si>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</si>
  <si>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</si>
  <si>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</si>
  <si>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</si>
  <si>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</si>
  <si>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</si>
  <si>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</si>
  <si>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</si>
  <si>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</si>
  <si>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</si>
  <si>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</si>
  <si>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</si>
  <si>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</si>
  <si>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</si>
  <si>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</si>
  <si>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</si>
  <si>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</si>
  <si>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</si>
  <si>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</si>
  <si>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</si>
  <si>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</si>
  <si>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</si>
  <si>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</si>
  <si>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</si>
  <si>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</si>
  <si>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</si>
  <si>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</si>
  <si>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</si>
  <si>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</si>
  <si>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</si>
  <si>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</si>
  <si>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</si>
  <si>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</si>
  <si>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</si>
  <si>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</si>
  <si>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</si>
  <si>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</si>
  <si>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</si>
  <si>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</si>
  <si>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</si>
  <si>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</si>
  <si>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</si>
  <si>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</si>
  <si>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</si>
  <si>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</si>
  <si>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</si>
  <si>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</si>
  <si>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</si>
  <si>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</si>
  <si>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BELLEZA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</si>
  <si>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</si>
  <si>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</si>
  <si>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</si>
  <si>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</si>
  <si>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</si>
  <si>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Achina Almeida Edith Yajaira</t>
  </si>
  <si>
    <t>Caisa Velasco Nancy Katherine</t>
  </si>
  <si>
    <t>Cambisaca Carrion Angela Fernanda</t>
  </si>
  <si>
    <t>Daquilema Daquilema Fanny Mishell</t>
  </si>
  <si>
    <t>Hoyos Chicaiza Loida Alejandra</t>
  </si>
  <si>
    <t>Mera Cardenas Dayanara Guadalupe</t>
  </si>
  <si>
    <t>Sanchez Cevallos Delia Isabel</t>
  </si>
  <si>
    <t>Zambrano Macias Marcela Del Rocio</t>
  </si>
  <si>
    <t>Achanga Alvarado Macaila Elizabeth</t>
  </si>
  <si>
    <t>Caicedo Paz Maria Isabel</t>
  </si>
  <si>
    <t>Carrera Estrada Yessenia Marisol</t>
  </si>
  <si>
    <t>Guanoluisa Vera Lilian Lisbeth</t>
  </si>
  <si>
    <t>Manzo Garcia Laura Tatiana</t>
  </si>
  <si>
    <t>Ordoñez Beltran Daniela Lizbeth</t>
  </si>
  <si>
    <t>Peñaherrera Fabara Mayra Ivon</t>
  </si>
  <si>
    <t xml:space="preserve">Romero Arteaga Katherine Andrea </t>
  </si>
  <si>
    <t>Toapanta Olalla Rita Jazmin</t>
  </si>
  <si>
    <t>Vargas Ortiz Fabiola Elizabeth</t>
  </si>
  <si>
    <t>Vera Ramirez Nohelia Estephania</t>
  </si>
  <si>
    <t>Villarreal Carrasco Ivanna Sarahi</t>
  </si>
  <si>
    <t xml:space="preserve">Mora Briceño Maria Alejandrina </t>
  </si>
  <si>
    <t>Sevilla Rodriguez Izabella</t>
  </si>
  <si>
    <t>INTENSIVO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</si>
</sst>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8" fillId="0" borderId="1" xfId="0" applyFont="1" applyFill="1" applyBorder="1" applyAlignment="1">
      <alignment vertical="center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 applyProtection="1">
      <alignment horizontal="left" vertical="center"/>
      <protection hidden="1"/>
    </xf>
    <xf numFmtId="0" fontId="23" fillId="7" borderId="7" xfId="0" applyFont="1" applyFill="1" applyBorder="1" applyAlignment="1" applyProtection="1">
      <alignment horizontal="left" vertical="center"/>
      <protection hidden="1"/>
    </xf>
    <xf numFmtId="0" fontId="23" fillId="7" borderId="5" xfId="0" applyFont="1" applyFill="1" applyBorder="1" applyAlignment="1" applyProtection="1">
      <alignment horizontal="left" vertical="center"/>
      <protection hidden="1"/>
    </xf>
    <xf numFmtId="2" fontId="24" fillId="7" borderId="1" xfId="0" applyNumberFormat="1" applyFont="1" applyFill="1" applyBorder="1" applyAlignment="1" applyProtection="1">
      <alignment horizontal="center" vertical="center"/>
      <protection locked="0"/>
    </xf>
    <xf numFmtId="2" fontId="24" fillId="7" borderId="1" xfId="0" applyNumberFormat="1" applyFont="1" applyFill="1" applyBorder="1" applyAlignment="1" applyProtection="1">
      <alignment horizontal="center" vertical="center"/>
      <protection hidden="1"/>
    </xf>
    <xf numFmtId="1" fontId="24" fillId="7" borderId="1" xfId="0" applyNumberFormat="1" applyFont="1" applyFill="1" applyBorder="1" applyAlignment="1" applyProtection="1">
      <alignment horizontal="center" vertical="center"/>
      <protection locked="0"/>
    </xf>
    <xf numFmtId="4" fontId="24" fillId="7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3"/>
  <sheetViews>
    <sheetView tabSelected="1" view="pageBreakPreview" zoomScale="115" zoomScaleNormal="100" zoomScaleSheetLayoutView="115" workbookViewId="0">
      <selection activeCell="C7" sqref="C7:G7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70"/>
      <c r="Y1" s="68" t="s">
        <v>2</v>
      </c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70"/>
      <c r="AZ1" s="68" t="s">
        <v>2</v>
      </c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70"/>
    </row>
    <row r="2" spans="1:79" ht="20.25" customHeight="1" x14ac:dyDescent="0.3">
      <c r="A2" s="71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  <c r="Y2" s="71" t="s">
        <v>30</v>
      </c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3"/>
      <c r="AZ2" s="71" t="s">
        <v>65</v>
      </c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3"/>
    </row>
    <row r="3" spans="1:79" ht="24" customHeight="1" x14ac:dyDescent="0.3">
      <c r="A3" s="61" t="s">
        <v>23</v>
      </c>
      <c r="B3" s="62"/>
      <c r="C3" s="74" t="s">
        <v>67</v>
      </c>
      <c r="D3" s="74"/>
      <c r="E3" s="74"/>
      <c r="F3" s="74"/>
      <c r="G3" s="74"/>
      <c r="H3" s="15"/>
      <c r="I3" s="75" t="s">
        <v>44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15"/>
      <c r="U3" s="15"/>
      <c r="V3" s="15"/>
      <c r="W3" s="15"/>
      <c r="X3" s="16"/>
      <c r="Y3" s="65" t="s">
        <v>23</v>
      </c>
      <c r="Z3" s="66"/>
      <c r="AA3" s="77" t="str">
        <f>C3</f>
        <v>BELLEZA</v>
      </c>
      <c r="AB3" s="77"/>
      <c r="AC3" s="77"/>
      <c r="AD3" s="77"/>
      <c r="AE3" s="77"/>
      <c r="AF3" s="24"/>
      <c r="AG3" s="15"/>
      <c r="AH3" s="75" t="s">
        <v>44</v>
      </c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15"/>
      <c r="AT3" s="15"/>
      <c r="AU3" s="15"/>
      <c r="AV3" s="15"/>
      <c r="AW3" s="15"/>
      <c r="AX3" s="15"/>
      <c r="AY3" s="16"/>
      <c r="AZ3" s="65" t="s">
        <v>23</v>
      </c>
      <c r="BA3" s="66"/>
      <c r="BB3" s="77" t="str">
        <f>C3</f>
        <v>BELLEZA</v>
      </c>
      <c r="BC3" s="77"/>
      <c r="BD3" s="77"/>
      <c r="BE3" s="77"/>
      <c r="BF3" s="77"/>
      <c r="BG3" s="24"/>
      <c r="BH3" s="15"/>
      <c r="BI3" s="75" t="s">
        <v>44</v>
      </c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15"/>
      <c r="BU3" s="15"/>
      <c r="BV3" s="15"/>
      <c r="BW3" s="15"/>
      <c r="BX3" s="15"/>
      <c r="BY3" s="15"/>
      <c r="BZ3" s="15"/>
      <c r="CA3" s="16"/>
    </row>
    <row r="4" spans="1:79" ht="24" customHeight="1" x14ac:dyDescent="0.4">
      <c r="A4" s="61" t="s">
        <v>24</v>
      </c>
      <c r="B4" s="62"/>
      <c r="C4" s="60" t="s">
        <v>66</v>
      </c>
      <c r="D4" s="60"/>
      <c r="E4" s="60"/>
      <c r="F4" s="60"/>
      <c r="G4" s="60"/>
      <c r="H4" s="15"/>
      <c r="I4" s="76" t="s">
        <v>49</v>
      </c>
      <c r="J4" s="76"/>
      <c r="K4" s="76"/>
      <c r="L4" s="20" t="s">
        <v>43</v>
      </c>
      <c r="M4" s="78"/>
      <c r="N4" s="79"/>
      <c r="O4" s="79"/>
      <c r="P4" s="79"/>
      <c r="Q4" s="79"/>
      <c r="R4" s="79"/>
      <c r="S4" s="80"/>
      <c r="T4" s="15"/>
      <c r="U4" s="15"/>
      <c r="V4" s="15"/>
      <c r="W4" s="15"/>
      <c r="X4" s="16"/>
      <c r="Y4" s="65" t="s">
        <v>24</v>
      </c>
      <c r="Z4" s="66"/>
      <c r="AA4" s="60" t="str">
        <f>C4</f>
        <v>-</v>
      </c>
      <c r="AB4" s="60"/>
      <c r="AC4" s="60"/>
      <c r="AD4" s="60"/>
      <c r="AE4" s="60"/>
      <c r="AF4" s="24"/>
      <c r="AG4" s="15"/>
      <c r="AH4" s="76" t="s">
        <v>49</v>
      </c>
      <c r="AI4" s="76"/>
      <c r="AJ4" s="76"/>
      <c r="AK4" s="20" t="s">
        <v>43</v>
      </c>
      <c r="AL4" s="78"/>
      <c r="AM4" s="79"/>
      <c r="AN4" s="79"/>
      <c r="AO4" s="79"/>
      <c r="AP4" s="79"/>
      <c r="AQ4" s="79"/>
      <c r="AR4" s="80"/>
      <c r="AS4" s="15"/>
      <c r="AT4" s="15"/>
      <c r="AU4" s="15"/>
      <c r="AV4" s="15"/>
      <c r="AW4" s="15"/>
      <c r="AX4" s="15"/>
      <c r="AY4" s="16"/>
      <c r="AZ4" s="65" t="s">
        <v>24</v>
      </c>
      <c r="BA4" s="66"/>
      <c r="BB4" s="60" t="str">
        <f>C4</f>
        <v>-</v>
      </c>
      <c r="BC4" s="60"/>
      <c r="BD4" s="60"/>
      <c r="BE4" s="60"/>
      <c r="BF4" s="60"/>
      <c r="BG4" s="24"/>
      <c r="BH4" s="15"/>
      <c r="BI4" s="76" t="s">
        <v>49</v>
      </c>
      <c r="BJ4" s="76"/>
      <c r="BK4" s="76"/>
      <c r="BL4" s="20" t="s">
        <v>43</v>
      </c>
      <c r="BM4" s="78"/>
      <c r="BN4" s="79"/>
      <c r="BO4" s="79"/>
      <c r="BP4" s="79"/>
      <c r="BQ4" s="79"/>
      <c r="BR4" s="79"/>
      <c r="BS4" s="80"/>
      <c r="BT4" s="15"/>
      <c r="BU4" s="15"/>
      <c r="BV4" s="15"/>
      <c r="BW4" s="15"/>
      <c r="BX4" s="15"/>
      <c r="BY4" s="15"/>
      <c r="BZ4" s="15"/>
      <c r="CA4" s="16"/>
    </row>
    <row r="5" spans="1:79" ht="24" customHeight="1" x14ac:dyDescent="0.4">
      <c r="A5" s="61" t="s">
        <v>25</v>
      </c>
      <c r="B5" s="62"/>
      <c r="C5" s="60" t="s">
        <v>66</v>
      </c>
      <c r="D5" s="60"/>
      <c r="E5" s="60"/>
      <c r="F5" s="60"/>
      <c r="G5" s="60"/>
      <c r="H5" s="15"/>
      <c r="I5" s="63" t="s">
        <v>51</v>
      </c>
      <c r="J5" s="63"/>
      <c r="K5" s="63"/>
      <c r="L5" s="21" t="s">
        <v>50</v>
      </c>
      <c r="M5" s="81"/>
      <c r="N5" s="82"/>
      <c r="O5" s="82"/>
      <c r="P5" s="82"/>
      <c r="Q5" s="82"/>
      <c r="R5" s="82"/>
      <c r="S5" s="83"/>
      <c r="T5" s="15"/>
      <c r="U5" s="15"/>
      <c r="V5" s="15"/>
      <c r="W5" s="15"/>
      <c r="X5" s="16"/>
      <c r="Y5" s="65" t="s">
        <v>25</v>
      </c>
      <c r="Z5" s="66"/>
      <c r="AA5" s="60" t="str">
        <f>C5</f>
        <v>-</v>
      </c>
      <c r="AB5" s="60"/>
      <c r="AC5" s="60"/>
      <c r="AD5" s="60"/>
      <c r="AE5" s="60"/>
      <c r="AF5" s="24"/>
      <c r="AG5" s="15"/>
      <c r="AH5" s="63" t="s">
        <v>51</v>
      </c>
      <c r="AI5" s="63"/>
      <c r="AJ5" s="63"/>
      <c r="AK5" s="21" t="s">
        <v>50</v>
      </c>
      <c r="AL5" s="81"/>
      <c r="AM5" s="82"/>
      <c r="AN5" s="82"/>
      <c r="AO5" s="82"/>
      <c r="AP5" s="82"/>
      <c r="AQ5" s="82"/>
      <c r="AR5" s="83"/>
      <c r="AS5" s="15"/>
      <c r="AT5" s="15"/>
      <c r="AU5" s="15"/>
      <c r="AV5" s="15"/>
      <c r="AW5" s="15"/>
      <c r="AX5" s="15"/>
      <c r="AY5" s="16"/>
      <c r="AZ5" s="65" t="s">
        <v>25</v>
      </c>
      <c r="BA5" s="66"/>
      <c r="BB5" s="60" t="str">
        <f>C5</f>
        <v>-</v>
      </c>
      <c r="BC5" s="60"/>
      <c r="BD5" s="60"/>
      <c r="BE5" s="60"/>
      <c r="BF5" s="60"/>
      <c r="BG5" s="24"/>
      <c r="BH5" s="15"/>
      <c r="BI5" s="63" t="s">
        <v>51</v>
      </c>
      <c r="BJ5" s="63"/>
      <c r="BK5" s="63"/>
      <c r="BL5" s="21" t="s">
        <v>50</v>
      </c>
      <c r="BM5" s="81"/>
      <c r="BN5" s="82"/>
      <c r="BO5" s="82"/>
      <c r="BP5" s="82"/>
      <c r="BQ5" s="82"/>
      <c r="BR5" s="82"/>
      <c r="BS5" s="83"/>
      <c r="BT5" s="15"/>
      <c r="BU5" s="15"/>
      <c r="BV5" s="15"/>
      <c r="BW5" s="15"/>
      <c r="BX5" s="15"/>
      <c r="BY5" s="15"/>
      <c r="BZ5" s="15"/>
      <c r="CA5" s="16"/>
    </row>
    <row r="6" spans="1:79" ht="24" customHeight="1" x14ac:dyDescent="0.4">
      <c r="A6" s="61" t="s">
        <v>26</v>
      </c>
      <c r="B6" s="62"/>
      <c r="C6" s="60" t="s">
        <v>95</v>
      </c>
      <c r="D6" s="60"/>
      <c r="E6" s="60"/>
      <c r="F6" s="60"/>
      <c r="G6" s="60"/>
      <c r="H6" s="15"/>
      <c r="I6" s="64" t="s">
        <v>45</v>
      </c>
      <c r="J6" s="64"/>
      <c r="K6" s="64"/>
      <c r="L6" s="22" t="s">
        <v>46</v>
      </c>
      <c r="M6" s="81"/>
      <c r="N6" s="82"/>
      <c r="O6" s="82"/>
      <c r="P6" s="82"/>
      <c r="Q6" s="82"/>
      <c r="R6" s="82"/>
      <c r="S6" s="83"/>
      <c r="T6" s="15"/>
      <c r="U6" s="15"/>
      <c r="V6" s="15"/>
      <c r="W6" s="15"/>
      <c r="X6" s="16"/>
      <c r="Y6" s="65" t="s">
        <v>26</v>
      </c>
      <c r="Z6" s="66"/>
      <c r="AA6" s="60" t="str">
        <f>C6</f>
        <v>INTENSIVO</v>
      </c>
      <c r="AB6" s="60"/>
      <c r="AC6" s="60"/>
      <c r="AD6" s="60"/>
      <c r="AE6" s="60"/>
      <c r="AF6" s="24"/>
      <c r="AG6" s="15"/>
      <c r="AH6" s="64" t="s">
        <v>45</v>
      </c>
      <c r="AI6" s="64"/>
      <c r="AJ6" s="64"/>
      <c r="AK6" s="22" t="s">
        <v>46</v>
      </c>
      <c r="AL6" s="81"/>
      <c r="AM6" s="82"/>
      <c r="AN6" s="82"/>
      <c r="AO6" s="82"/>
      <c r="AP6" s="82"/>
      <c r="AQ6" s="82"/>
      <c r="AR6" s="83"/>
      <c r="AS6" s="15"/>
      <c r="AT6" s="15"/>
      <c r="AU6" s="15"/>
      <c r="AV6" s="15"/>
      <c r="AW6" s="15"/>
      <c r="AX6" s="15"/>
      <c r="AY6" s="16"/>
      <c r="AZ6" s="65" t="s">
        <v>26</v>
      </c>
      <c r="BA6" s="66"/>
      <c r="BB6" s="60" t="str">
        <f>C6</f>
        <v>INTENSIVO</v>
      </c>
      <c r="BC6" s="60"/>
      <c r="BD6" s="60"/>
      <c r="BE6" s="60"/>
      <c r="BF6" s="60"/>
      <c r="BG6" s="24"/>
      <c r="BH6" s="15"/>
      <c r="BI6" s="64" t="s">
        <v>45</v>
      </c>
      <c r="BJ6" s="64"/>
      <c r="BK6" s="64"/>
      <c r="BL6" s="22" t="s">
        <v>46</v>
      </c>
      <c r="BM6" s="81"/>
      <c r="BN6" s="82"/>
      <c r="BO6" s="82"/>
      <c r="BP6" s="82"/>
      <c r="BQ6" s="82"/>
      <c r="BR6" s="82"/>
      <c r="BS6" s="83"/>
      <c r="BT6" s="15"/>
      <c r="BU6" s="15"/>
      <c r="BV6" s="15"/>
      <c r="BW6" s="15"/>
      <c r="BX6" s="15"/>
      <c r="BY6" s="15"/>
      <c r="BZ6" s="15"/>
      <c r="CA6" s="16"/>
    </row>
    <row r="7" spans="1:79" ht="24" customHeight="1" thickBot="1" x14ac:dyDescent="0.45">
      <c r="A7" s="61" t="s">
        <v>27</v>
      </c>
      <c r="B7" s="62"/>
      <c r="C7" s="60" t="s">
        <v>43</v>
      </c>
      <c r="D7" s="60"/>
      <c r="E7" s="60"/>
      <c r="F7" s="60"/>
      <c r="G7" s="60"/>
      <c r="H7" s="17"/>
      <c r="I7" s="67" t="s">
        <v>47</v>
      </c>
      <c r="J7" s="67"/>
      <c r="K7" s="67"/>
      <c r="L7" s="23" t="s">
        <v>48</v>
      </c>
      <c r="M7" s="84"/>
      <c r="N7" s="85"/>
      <c r="O7" s="85"/>
      <c r="P7" s="85"/>
      <c r="Q7" s="85"/>
      <c r="R7" s="85"/>
      <c r="S7" s="86"/>
      <c r="T7" s="17"/>
      <c r="U7" s="17"/>
      <c r="V7" s="17"/>
      <c r="W7" s="17"/>
      <c r="X7" s="18"/>
      <c r="Y7" s="87" t="s">
        <v>27</v>
      </c>
      <c r="Z7" s="88"/>
      <c r="AA7" s="89" t="str">
        <f>C7</f>
        <v>A</v>
      </c>
      <c r="AB7" s="89"/>
      <c r="AC7" s="89"/>
      <c r="AD7" s="89"/>
      <c r="AE7" s="89"/>
      <c r="AF7" s="25"/>
      <c r="AG7" s="26"/>
      <c r="AH7" s="67" t="s">
        <v>47</v>
      </c>
      <c r="AI7" s="67"/>
      <c r="AJ7" s="67"/>
      <c r="AK7" s="23" t="s">
        <v>48</v>
      </c>
      <c r="AL7" s="84"/>
      <c r="AM7" s="85"/>
      <c r="AN7" s="85"/>
      <c r="AO7" s="85"/>
      <c r="AP7" s="85"/>
      <c r="AQ7" s="85"/>
      <c r="AR7" s="86"/>
      <c r="AS7" s="26"/>
      <c r="AT7" s="26"/>
      <c r="AU7" s="26"/>
      <c r="AV7" s="26"/>
      <c r="AW7" s="26"/>
      <c r="AX7" s="26"/>
      <c r="AY7" s="27"/>
      <c r="AZ7" s="87" t="s">
        <v>27</v>
      </c>
      <c r="BA7" s="88"/>
      <c r="BB7" s="89" t="str">
        <f>C7</f>
        <v>A</v>
      </c>
      <c r="BC7" s="89"/>
      <c r="BD7" s="89"/>
      <c r="BE7" s="89"/>
      <c r="BF7" s="89"/>
      <c r="BG7" s="25"/>
      <c r="BH7" s="26"/>
      <c r="BI7" s="67" t="s">
        <v>47</v>
      </c>
      <c r="BJ7" s="67"/>
      <c r="BK7" s="67"/>
      <c r="BL7" s="23" t="s">
        <v>48</v>
      </c>
      <c r="BM7" s="84"/>
      <c r="BN7" s="85"/>
      <c r="BO7" s="85"/>
      <c r="BP7" s="85"/>
      <c r="BQ7" s="85"/>
      <c r="BR7" s="82"/>
      <c r="BS7" s="83"/>
      <c r="BT7" s="15"/>
      <c r="BU7" s="15"/>
      <c r="BV7" s="15"/>
      <c r="BW7" s="15"/>
      <c r="BX7" s="15"/>
      <c r="BY7" s="15"/>
      <c r="BZ7" s="15"/>
      <c r="CA7" s="16"/>
    </row>
    <row r="8" spans="1:79" ht="17.25" customHeight="1" x14ac:dyDescent="0.3">
      <c r="A8" s="30"/>
      <c r="B8" s="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56" t="s">
        <v>64</v>
      </c>
      <c r="BS8" s="56"/>
      <c r="BT8" s="56"/>
      <c r="BU8" s="56"/>
      <c r="BV8" s="56"/>
      <c r="BW8" s="56"/>
      <c r="BX8" s="56"/>
      <c r="BY8" s="56"/>
      <c r="BZ8" s="56"/>
      <c r="CA8" s="56"/>
    </row>
    <row r="9" spans="1:79" ht="122.25" customHeight="1" x14ac:dyDescent="0.3">
      <c r="A9" s="4" t="s">
        <v>0</v>
      </c>
      <c r="B9" s="33" t="s">
        <v>28</v>
      </c>
      <c r="C9" s="29">
        <v>45138</v>
      </c>
      <c r="D9" s="29">
        <v>45038</v>
      </c>
      <c r="E9" s="29">
        <v>45039</v>
      </c>
      <c r="F9" s="29">
        <v>45040</v>
      </c>
      <c r="G9" s="29">
        <v>45041</v>
      </c>
      <c r="H9" s="29">
        <v>45042</v>
      </c>
      <c r="I9" s="29">
        <v>45043</v>
      </c>
      <c r="J9" s="29">
        <v>45044</v>
      </c>
      <c r="K9" s="29">
        <v>45045</v>
      </c>
      <c r="L9" s="29">
        <v>45046</v>
      </c>
      <c r="M9" s="29">
        <v>45047</v>
      </c>
      <c r="N9" s="29">
        <v>45048</v>
      </c>
      <c r="O9" s="29">
        <v>45049</v>
      </c>
      <c r="P9" s="29">
        <v>45050</v>
      </c>
      <c r="Q9" s="29">
        <v>45051</v>
      </c>
      <c r="R9" s="29">
        <v>45052</v>
      </c>
      <c r="S9" s="29">
        <v>45053</v>
      </c>
      <c r="T9" s="29">
        <v>45054</v>
      </c>
      <c r="U9" s="29">
        <v>45055</v>
      </c>
      <c r="V9" s="29">
        <v>45056</v>
      </c>
      <c r="W9" s="29">
        <v>45057</v>
      </c>
      <c r="X9" s="29">
        <v>45058</v>
      </c>
      <c r="Y9" s="29">
        <v>45059</v>
      </c>
      <c r="Z9" s="29">
        <v>45060</v>
      </c>
      <c r="AA9" s="29">
        <v>45061</v>
      </c>
      <c r="AB9" s="29">
        <v>45062</v>
      </c>
      <c r="AC9" s="29">
        <v>45063</v>
      </c>
      <c r="AD9" s="29">
        <v>45064</v>
      </c>
      <c r="AE9" s="29">
        <v>45065</v>
      </c>
      <c r="AF9" s="29">
        <v>45066</v>
      </c>
      <c r="AG9" s="29">
        <v>45067</v>
      </c>
      <c r="AH9" s="29">
        <v>45068</v>
      </c>
      <c r="AI9" s="29">
        <v>45069</v>
      </c>
      <c r="AJ9" s="29">
        <v>45070</v>
      </c>
      <c r="AK9" s="29">
        <v>45071</v>
      </c>
      <c r="AL9" s="29">
        <v>45072</v>
      </c>
      <c r="AM9" s="29">
        <v>45073</v>
      </c>
      <c r="AN9" s="29">
        <v>45074</v>
      </c>
      <c r="AO9" s="29">
        <v>45075</v>
      </c>
      <c r="AP9" s="29">
        <v>45076</v>
      </c>
      <c r="AQ9" s="29">
        <v>45077</v>
      </c>
      <c r="AR9" s="29">
        <v>45078</v>
      </c>
      <c r="AS9" s="29">
        <v>45079</v>
      </c>
      <c r="AT9" s="29">
        <v>45080</v>
      </c>
      <c r="AU9" s="29">
        <v>45081</v>
      </c>
      <c r="AV9" s="29">
        <v>45082</v>
      </c>
      <c r="AW9" s="29">
        <v>45083</v>
      </c>
      <c r="AX9" s="29">
        <v>45084</v>
      </c>
      <c r="AY9" s="29">
        <v>45085</v>
      </c>
      <c r="AZ9" s="90" t="s">
        <v>59</v>
      </c>
      <c r="BA9" s="91"/>
      <c r="BB9" s="92"/>
      <c r="BC9" s="93" t="s">
        <v>61</v>
      </c>
      <c r="BD9" s="94"/>
      <c r="BE9" s="95"/>
      <c r="BF9" s="96" t="s">
        <v>58</v>
      </c>
      <c r="BG9" s="97"/>
      <c r="BH9" s="98"/>
      <c r="BI9" s="99" t="s">
        <v>63</v>
      </c>
      <c r="BJ9" s="100"/>
      <c r="BK9" s="101"/>
      <c r="BL9" s="105" t="s">
        <v>54</v>
      </c>
      <c r="BM9" s="106"/>
      <c r="BN9" s="107"/>
      <c r="BO9" s="102" t="s">
        <v>57</v>
      </c>
      <c r="BP9" s="103"/>
      <c r="BQ9" s="104"/>
      <c r="BR9" s="57" t="s">
        <v>62</v>
      </c>
      <c r="BS9" s="58"/>
      <c r="BT9" s="59"/>
      <c r="BU9" s="47" t="s">
        <v>60</v>
      </c>
      <c r="BV9" s="102" t="s">
        <v>55</v>
      </c>
      <c r="BW9" s="103"/>
      <c r="BX9" s="104"/>
      <c r="BY9" s="57" t="s">
        <v>56</v>
      </c>
      <c r="BZ9" s="58"/>
      <c r="CA9" s="59"/>
    </row>
    <row r="10" spans="1:79" ht="23.1" customHeight="1" x14ac:dyDescent="0.35">
      <c r="A10" s="34">
        <v>1</v>
      </c>
      <c r="B10" s="49" t="s">
        <v>81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53">
        <f>COUNTIF(C10:AY10,"A")</f>
        <v>0</v>
      </c>
      <c r="BA10" s="54"/>
      <c r="BB10" s="55"/>
      <c r="BC10" s="53">
        <f>COUNTIF(C10:AY10,"T")</f>
        <v>0</v>
      </c>
      <c r="BD10" s="54"/>
      <c r="BE10" s="55"/>
      <c r="BF10" s="53">
        <f>ROUNDDOWN(BC10/3,0)</f>
        <v>0</v>
      </c>
      <c r="BG10" s="54"/>
      <c r="BH10" s="55"/>
      <c r="BI10" s="53">
        <f>COUNTIF(C10:AY10,"FJ")</f>
        <v>0</v>
      </c>
      <c r="BJ10" s="54"/>
      <c r="BK10" s="55"/>
      <c r="BL10" s="53">
        <f>COUNTIF(C10:AY10,"F")</f>
        <v>0</v>
      </c>
      <c r="BM10" s="54"/>
      <c r="BN10" s="55"/>
      <c r="BO10" s="53">
        <f>COUNTIF(C10:AY10,"*")</f>
        <v>0</v>
      </c>
      <c r="BP10" s="54"/>
      <c r="BQ10" s="55"/>
      <c r="BR10" s="53">
        <f>BL10+BF10</f>
        <v>0</v>
      </c>
      <c r="BS10" s="54"/>
      <c r="BT10" s="55"/>
      <c r="BU10" s="2">
        <f>BO10-BR10</f>
        <v>0</v>
      </c>
      <c r="BV10" s="50" t="e">
        <f>(100*BU10)/BO10</f>
        <v>#DIV/0!</v>
      </c>
      <c r="BW10" s="51"/>
      <c r="BX10" s="52"/>
      <c r="BY10" s="50" t="e">
        <f>(100*BR10)/BO10</f>
        <v>#DIV/0!</v>
      </c>
      <c r="BZ10" s="51"/>
      <c r="CA10" s="52"/>
    </row>
    <row r="11" spans="1:79" ht="23.1" customHeight="1" x14ac:dyDescent="0.35">
      <c r="A11" s="35">
        <v>2</v>
      </c>
      <c r="B11" s="177" t="s">
        <v>73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53">
        <f t="shared" ref="AZ11:AZ33" si="0">COUNTIF(C11:AY11,"A")</f>
        <v>0</v>
      </c>
      <c r="BA11" s="54"/>
      <c r="BB11" s="55"/>
      <c r="BC11" s="53">
        <f t="shared" ref="BC11:BC33" si="1">COUNTIF(C11:AY11,"T")</f>
        <v>0</v>
      </c>
      <c r="BD11" s="54"/>
      <c r="BE11" s="55"/>
      <c r="BF11" s="53">
        <f t="shared" ref="BF11:BF33" si="2">ROUNDDOWN(BC11/3,0)</f>
        <v>0</v>
      </c>
      <c r="BG11" s="54"/>
      <c r="BH11" s="55"/>
      <c r="BI11" s="53">
        <f t="shared" ref="BI11:BI33" si="3">COUNTIF(C11:AY11,"FJ")</f>
        <v>0</v>
      </c>
      <c r="BJ11" s="54"/>
      <c r="BK11" s="55"/>
      <c r="BL11" s="53">
        <f t="shared" ref="BL11:BL33" si="4">COUNTIF(C11:AY11,"f")</f>
        <v>0</v>
      </c>
      <c r="BM11" s="54"/>
      <c r="BN11" s="55"/>
      <c r="BO11" s="53">
        <f t="shared" ref="BO11:BO33" si="5">COUNTIF(C11:AY11,"*")</f>
        <v>0</v>
      </c>
      <c r="BP11" s="54"/>
      <c r="BQ11" s="55"/>
      <c r="BR11" s="53">
        <f t="shared" ref="BR11:BR33" si="6">BL11+BF11</f>
        <v>0</v>
      </c>
      <c r="BS11" s="54"/>
      <c r="BT11" s="55"/>
      <c r="BU11" s="2">
        <f t="shared" ref="BU11:BU33" si="7">BO11-BR11</f>
        <v>0</v>
      </c>
      <c r="BV11" s="50" t="e">
        <f t="shared" ref="BV11:BV33" si="8">(100*BU11)/BO11</f>
        <v>#DIV/0!</v>
      </c>
      <c r="BW11" s="51"/>
      <c r="BX11" s="52"/>
      <c r="BY11" s="50" t="e">
        <f t="shared" ref="BY11:BY33" si="9">(100*BR11)/BO11</f>
        <v>#DIV/0!</v>
      </c>
      <c r="BZ11" s="51"/>
      <c r="CA11" s="52"/>
    </row>
    <row r="12" spans="1:79" ht="23.1" customHeight="1" x14ac:dyDescent="0.35">
      <c r="A12" s="34">
        <v>3</v>
      </c>
      <c r="B12" s="49" t="s">
        <v>82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53">
        <f t="shared" si="0"/>
        <v>0</v>
      </c>
      <c r="BA12" s="54"/>
      <c r="BB12" s="55"/>
      <c r="BC12" s="53">
        <f t="shared" si="1"/>
        <v>0</v>
      </c>
      <c r="BD12" s="54"/>
      <c r="BE12" s="55"/>
      <c r="BF12" s="53">
        <f t="shared" si="2"/>
        <v>0</v>
      </c>
      <c r="BG12" s="54"/>
      <c r="BH12" s="55"/>
      <c r="BI12" s="53">
        <f t="shared" si="3"/>
        <v>0</v>
      </c>
      <c r="BJ12" s="54"/>
      <c r="BK12" s="55"/>
      <c r="BL12" s="53">
        <f t="shared" si="4"/>
        <v>0</v>
      </c>
      <c r="BM12" s="54"/>
      <c r="BN12" s="55"/>
      <c r="BO12" s="53">
        <f t="shared" si="5"/>
        <v>0</v>
      </c>
      <c r="BP12" s="54"/>
      <c r="BQ12" s="55"/>
      <c r="BR12" s="53">
        <f t="shared" si="6"/>
        <v>0</v>
      </c>
      <c r="BS12" s="54"/>
      <c r="BT12" s="55"/>
      <c r="BU12" s="2">
        <f t="shared" si="7"/>
        <v>0</v>
      </c>
      <c r="BV12" s="50" t="e">
        <f t="shared" si="8"/>
        <v>#DIV/0!</v>
      </c>
      <c r="BW12" s="51"/>
      <c r="BX12" s="52"/>
      <c r="BY12" s="50" t="e">
        <f t="shared" si="9"/>
        <v>#DIV/0!</v>
      </c>
      <c r="BZ12" s="51"/>
      <c r="CA12" s="52"/>
    </row>
    <row r="13" spans="1:79" ht="23.1" customHeight="1" x14ac:dyDescent="0.35">
      <c r="A13" s="35">
        <v>4</v>
      </c>
      <c r="B13" s="177" t="s">
        <v>74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53">
        <f t="shared" si="0"/>
        <v>0</v>
      </c>
      <c r="BA13" s="54"/>
      <c r="BB13" s="55"/>
      <c r="BC13" s="53">
        <f t="shared" si="1"/>
        <v>0</v>
      </c>
      <c r="BD13" s="54"/>
      <c r="BE13" s="55"/>
      <c r="BF13" s="53">
        <f t="shared" si="2"/>
        <v>0</v>
      </c>
      <c r="BG13" s="54"/>
      <c r="BH13" s="55"/>
      <c r="BI13" s="53">
        <f t="shared" si="3"/>
        <v>0</v>
      </c>
      <c r="BJ13" s="54"/>
      <c r="BK13" s="55"/>
      <c r="BL13" s="53">
        <f t="shared" si="4"/>
        <v>0</v>
      </c>
      <c r="BM13" s="54"/>
      <c r="BN13" s="55"/>
      <c r="BO13" s="53">
        <f t="shared" si="5"/>
        <v>0</v>
      </c>
      <c r="BP13" s="54"/>
      <c r="BQ13" s="55"/>
      <c r="BR13" s="53">
        <f t="shared" si="6"/>
        <v>0</v>
      </c>
      <c r="BS13" s="54"/>
      <c r="BT13" s="55"/>
      <c r="BU13" s="2">
        <f t="shared" si="7"/>
        <v>0</v>
      </c>
      <c r="BV13" s="50" t="e">
        <f t="shared" si="8"/>
        <v>#DIV/0!</v>
      </c>
      <c r="BW13" s="51"/>
      <c r="BX13" s="52"/>
      <c r="BY13" s="50" t="e">
        <f t="shared" si="9"/>
        <v>#DIV/0!</v>
      </c>
      <c r="BZ13" s="51"/>
      <c r="CA13" s="52"/>
    </row>
    <row r="14" spans="1:79" ht="23.1" customHeight="1" x14ac:dyDescent="0.35">
      <c r="A14" s="34">
        <v>5</v>
      </c>
      <c r="B14" s="49" t="s">
        <v>75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53">
        <f t="shared" si="0"/>
        <v>0</v>
      </c>
      <c r="BA14" s="54"/>
      <c r="BB14" s="55"/>
      <c r="BC14" s="53">
        <f t="shared" si="1"/>
        <v>0</v>
      </c>
      <c r="BD14" s="54"/>
      <c r="BE14" s="55"/>
      <c r="BF14" s="53">
        <f t="shared" si="2"/>
        <v>0</v>
      </c>
      <c r="BG14" s="54"/>
      <c r="BH14" s="55"/>
      <c r="BI14" s="53">
        <f t="shared" si="3"/>
        <v>0</v>
      </c>
      <c r="BJ14" s="54"/>
      <c r="BK14" s="55"/>
      <c r="BL14" s="53">
        <f t="shared" si="4"/>
        <v>0</v>
      </c>
      <c r="BM14" s="54"/>
      <c r="BN14" s="55"/>
      <c r="BO14" s="53">
        <f t="shared" si="5"/>
        <v>0</v>
      </c>
      <c r="BP14" s="54"/>
      <c r="BQ14" s="55"/>
      <c r="BR14" s="53">
        <f t="shared" si="6"/>
        <v>0</v>
      </c>
      <c r="BS14" s="54"/>
      <c r="BT14" s="55"/>
      <c r="BU14" s="2">
        <f t="shared" si="7"/>
        <v>0</v>
      </c>
      <c r="BV14" s="50" t="e">
        <f t="shared" si="8"/>
        <v>#DIV/0!</v>
      </c>
      <c r="BW14" s="51"/>
      <c r="BX14" s="52"/>
      <c r="BY14" s="50" t="e">
        <f t="shared" si="9"/>
        <v>#DIV/0!</v>
      </c>
      <c r="BZ14" s="51"/>
      <c r="CA14" s="52"/>
    </row>
    <row r="15" spans="1:79" ht="23.1" customHeight="1" x14ac:dyDescent="0.35">
      <c r="A15" s="35">
        <v>6</v>
      </c>
      <c r="B15" s="177" t="s">
        <v>83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53">
        <f t="shared" si="0"/>
        <v>0</v>
      </c>
      <c r="BA15" s="54"/>
      <c r="BB15" s="55"/>
      <c r="BC15" s="53">
        <f t="shared" si="1"/>
        <v>0</v>
      </c>
      <c r="BD15" s="54"/>
      <c r="BE15" s="55"/>
      <c r="BF15" s="53">
        <f t="shared" si="2"/>
        <v>0</v>
      </c>
      <c r="BG15" s="54"/>
      <c r="BH15" s="55"/>
      <c r="BI15" s="53">
        <f t="shared" si="3"/>
        <v>0</v>
      </c>
      <c r="BJ15" s="54"/>
      <c r="BK15" s="55"/>
      <c r="BL15" s="53">
        <f t="shared" si="4"/>
        <v>0</v>
      </c>
      <c r="BM15" s="54"/>
      <c r="BN15" s="55"/>
      <c r="BO15" s="53">
        <f t="shared" si="5"/>
        <v>0</v>
      </c>
      <c r="BP15" s="54"/>
      <c r="BQ15" s="55"/>
      <c r="BR15" s="53">
        <f t="shared" si="6"/>
        <v>0</v>
      </c>
      <c r="BS15" s="54"/>
      <c r="BT15" s="55"/>
      <c r="BU15" s="2">
        <f t="shared" si="7"/>
        <v>0</v>
      </c>
      <c r="BV15" s="50" t="e">
        <f t="shared" si="8"/>
        <v>#DIV/0!</v>
      </c>
      <c r="BW15" s="51"/>
      <c r="BX15" s="52"/>
      <c r="BY15" s="50" t="e">
        <f t="shared" si="9"/>
        <v>#DIV/0!</v>
      </c>
      <c r="BZ15" s="51"/>
      <c r="CA15" s="52"/>
    </row>
    <row r="16" spans="1:79" ht="23.1" customHeight="1" x14ac:dyDescent="0.35">
      <c r="A16" s="34">
        <v>7</v>
      </c>
      <c r="B16" s="49" t="s">
        <v>76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53">
        <f t="shared" si="0"/>
        <v>0</v>
      </c>
      <c r="BA16" s="54"/>
      <c r="BB16" s="55"/>
      <c r="BC16" s="53">
        <f t="shared" si="1"/>
        <v>0</v>
      </c>
      <c r="BD16" s="54"/>
      <c r="BE16" s="55"/>
      <c r="BF16" s="53">
        <f t="shared" si="2"/>
        <v>0</v>
      </c>
      <c r="BG16" s="54"/>
      <c r="BH16" s="55"/>
      <c r="BI16" s="53">
        <f t="shared" si="3"/>
        <v>0</v>
      </c>
      <c r="BJ16" s="54"/>
      <c r="BK16" s="55"/>
      <c r="BL16" s="53">
        <f t="shared" si="4"/>
        <v>0</v>
      </c>
      <c r="BM16" s="54"/>
      <c r="BN16" s="55"/>
      <c r="BO16" s="53">
        <f t="shared" si="5"/>
        <v>0</v>
      </c>
      <c r="BP16" s="54"/>
      <c r="BQ16" s="55"/>
      <c r="BR16" s="53">
        <f t="shared" si="6"/>
        <v>0</v>
      </c>
      <c r="BS16" s="54"/>
      <c r="BT16" s="55"/>
      <c r="BU16" s="2">
        <f t="shared" si="7"/>
        <v>0</v>
      </c>
      <c r="BV16" s="50" t="e">
        <f t="shared" si="8"/>
        <v>#DIV/0!</v>
      </c>
      <c r="BW16" s="51"/>
      <c r="BX16" s="52"/>
      <c r="BY16" s="50" t="e">
        <f t="shared" si="9"/>
        <v>#DIV/0!</v>
      </c>
      <c r="BZ16" s="51"/>
      <c r="CA16" s="52"/>
    </row>
    <row r="17" spans="1:79" ht="23.1" customHeight="1" x14ac:dyDescent="0.35">
      <c r="A17" s="35">
        <v>8</v>
      </c>
      <c r="B17" s="177" t="s">
        <v>84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53">
        <f t="shared" si="0"/>
        <v>0</v>
      </c>
      <c r="BA17" s="54"/>
      <c r="BB17" s="55"/>
      <c r="BC17" s="53">
        <f t="shared" si="1"/>
        <v>0</v>
      </c>
      <c r="BD17" s="54"/>
      <c r="BE17" s="55"/>
      <c r="BF17" s="53">
        <f t="shared" si="2"/>
        <v>0</v>
      </c>
      <c r="BG17" s="54"/>
      <c r="BH17" s="55"/>
      <c r="BI17" s="53">
        <f t="shared" si="3"/>
        <v>0</v>
      </c>
      <c r="BJ17" s="54"/>
      <c r="BK17" s="55"/>
      <c r="BL17" s="53">
        <f t="shared" si="4"/>
        <v>0</v>
      </c>
      <c r="BM17" s="54"/>
      <c r="BN17" s="55"/>
      <c r="BO17" s="53">
        <f t="shared" si="5"/>
        <v>0</v>
      </c>
      <c r="BP17" s="54"/>
      <c r="BQ17" s="55"/>
      <c r="BR17" s="53">
        <f t="shared" si="6"/>
        <v>0</v>
      </c>
      <c r="BS17" s="54"/>
      <c r="BT17" s="55"/>
      <c r="BU17" s="2">
        <f t="shared" si="7"/>
        <v>0</v>
      </c>
      <c r="BV17" s="50" t="e">
        <f t="shared" si="8"/>
        <v>#DIV/0!</v>
      </c>
      <c r="BW17" s="51"/>
      <c r="BX17" s="52"/>
      <c r="BY17" s="50" t="e">
        <f t="shared" si="9"/>
        <v>#DIV/0!</v>
      </c>
      <c r="BZ17" s="51"/>
      <c r="CA17" s="52"/>
    </row>
    <row r="18" spans="1:79" ht="23.1" customHeight="1" x14ac:dyDescent="0.35">
      <c r="A18" s="34">
        <v>9</v>
      </c>
      <c r="B18" s="49" t="s">
        <v>77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53">
        <f t="shared" si="0"/>
        <v>0</v>
      </c>
      <c r="BA18" s="54"/>
      <c r="BB18" s="55"/>
      <c r="BC18" s="53">
        <f t="shared" si="1"/>
        <v>0</v>
      </c>
      <c r="BD18" s="54"/>
      <c r="BE18" s="55"/>
      <c r="BF18" s="53">
        <f t="shared" si="2"/>
        <v>0</v>
      </c>
      <c r="BG18" s="54"/>
      <c r="BH18" s="55"/>
      <c r="BI18" s="53">
        <f t="shared" si="3"/>
        <v>0</v>
      </c>
      <c r="BJ18" s="54"/>
      <c r="BK18" s="55"/>
      <c r="BL18" s="53">
        <f t="shared" si="4"/>
        <v>0</v>
      </c>
      <c r="BM18" s="54"/>
      <c r="BN18" s="55"/>
      <c r="BO18" s="53">
        <f t="shared" si="5"/>
        <v>0</v>
      </c>
      <c r="BP18" s="54"/>
      <c r="BQ18" s="55"/>
      <c r="BR18" s="53">
        <f t="shared" si="6"/>
        <v>0</v>
      </c>
      <c r="BS18" s="54"/>
      <c r="BT18" s="55"/>
      <c r="BU18" s="2">
        <f t="shared" si="7"/>
        <v>0</v>
      </c>
      <c r="BV18" s="50" t="e">
        <f t="shared" si="8"/>
        <v>#DIV/0!</v>
      </c>
      <c r="BW18" s="51"/>
      <c r="BX18" s="52"/>
      <c r="BY18" s="50" t="e">
        <f t="shared" si="9"/>
        <v>#DIV/0!</v>
      </c>
      <c r="BZ18" s="51"/>
      <c r="CA18" s="52"/>
    </row>
    <row r="19" spans="1:79" ht="23.1" customHeight="1" x14ac:dyDescent="0.35">
      <c r="A19" s="35">
        <v>10</v>
      </c>
      <c r="B19" s="177" t="s">
        <v>85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53">
        <f t="shared" si="0"/>
        <v>0</v>
      </c>
      <c r="BA19" s="54"/>
      <c r="BB19" s="55"/>
      <c r="BC19" s="53">
        <f t="shared" si="1"/>
        <v>0</v>
      </c>
      <c r="BD19" s="54"/>
      <c r="BE19" s="55"/>
      <c r="BF19" s="53">
        <f t="shared" si="2"/>
        <v>0</v>
      </c>
      <c r="BG19" s="54"/>
      <c r="BH19" s="55"/>
      <c r="BI19" s="53">
        <f t="shared" si="3"/>
        <v>0</v>
      </c>
      <c r="BJ19" s="54"/>
      <c r="BK19" s="55"/>
      <c r="BL19" s="53">
        <f t="shared" si="4"/>
        <v>0</v>
      </c>
      <c r="BM19" s="54"/>
      <c r="BN19" s="55"/>
      <c r="BO19" s="53">
        <f t="shared" si="5"/>
        <v>0</v>
      </c>
      <c r="BP19" s="54"/>
      <c r="BQ19" s="55"/>
      <c r="BR19" s="53">
        <f t="shared" si="6"/>
        <v>0</v>
      </c>
      <c r="BS19" s="54"/>
      <c r="BT19" s="55"/>
      <c r="BU19" s="2">
        <f t="shared" si="7"/>
        <v>0</v>
      </c>
      <c r="BV19" s="50" t="e">
        <f t="shared" si="8"/>
        <v>#DIV/0!</v>
      </c>
      <c r="BW19" s="51"/>
      <c r="BX19" s="52"/>
      <c r="BY19" s="50" t="e">
        <f t="shared" si="9"/>
        <v>#DIV/0!</v>
      </c>
      <c r="BZ19" s="51"/>
      <c r="CA19" s="52"/>
    </row>
    <row r="20" spans="1:79" ht="23.1" customHeight="1" x14ac:dyDescent="0.35">
      <c r="A20" s="34">
        <v>11</v>
      </c>
      <c r="B20" s="49" t="s">
        <v>78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53">
        <f t="shared" si="0"/>
        <v>0</v>
      </c>
      <c r="BA20" s="54"/>
      <c r="BB20" s="55"/>
      <c r="BC20" s="53">
        <f t="shared" si="1"/>
        <v>0</v>
      </c>
      <c r="BD20" s="54"/>
      <c r="BE20" s="55"/>
      <c r="BF20" s="53">
        <f t="shared" si="2"/>
        <v>0</v>
      </c>
      <c r="BG20" s="54"/>
      <c r="BH20" s="55"/>
      <c r="BI20" s="53">
        <f t="shared" si="3"/>
        <v>0</v>
      </c>
      <c r="BJ20" s="54"/>
      <c r="BK20" s="55"/>
      <c r="BL20" s="53">
        <f t="shared" si="4"/>
        <v>0</v>
      </c>
      <c r="BM20" s="54"/>
      <c r="BN20" s="55"/>
      <c r="BO20" s="53">
        <f t="shared" si="5"/>
        <v>0</v>
      </c>
      <c r="BP20" s="54"/>
      <c r="BQ20" s="55"/>
      <c r="BR20" s="53">
        <f t="shared" si="6"/>
        <v>0</v>
      </c>
      <c r="BS20" s="54"/>
      <c r="BT20" s="55"/>
      <c r="BU20" s="2">
        <f t="shared" si="7"/>
        <v>0</v>
      </c>
      <c r="BV20" s="50" t="e">
        <f t="shared" si="8"/>
        <v>#DIV/0!</v>
      </c>
      <c r="BW20" s="51"/>
      <c r="BX20" s="52"/>
      <c r="BY20" s="50" t="e">
        <f t="shared" si="9"/>
        <v>#DIV/0!</v>
      </c>
      <c r="BZ20" s="51"/>
      <c r="CA20" s="52"/>
    </row>
    <row r="21" spans="1:79" ht="23.1" customHeight="1" x14ac:dyDescent="0.35">
      <c r="A21" s="35">
        <v>12</v>
      </c>
      <c r="B21" s="177" t="s">
        <v>93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53">
        <f t="shared" si="0"/>
        <v>0</v>
      </c>
      <c r="BA21" s="54"/>
      <c r="BB21" s="55"/>
      <c r="BC21" s="53">
        <f t="shared" si="1"/>
        <v>0</v>
      </c>
      <c r="BD21" s="54"/>
      <c r="BE21" s="55"/>
      <c r="BF21" s="53">
        <f t="shared" si="2"/>
        <v>0</v>
      </c>
      <c r="BG21" s="54"/>
      <c r="BH21" s="55"/>
      <c r="BI21" s="53">
        <f t="shared" si="3"/>
        <v>0</v>
      </c>
      <c r="BJ21" s="54"/>
      <c r="BK21" s="55"/>
      <c r="BL21" s="53">
        <f t="shared" si="4"/>
        <v>0</v>
      </c>
      <c r="BM21" s="54"/>
      <c r="BN21" s="55"/>
      <c r="BO21" s="53">
        <f t="shared" si="5"/>
        <v>0</v>
      </c>
      <c r="BP21" s="54"/>
      <c r="BQ21" s="55"/>
      <c r="BR21" s="53">
        <f t="shared" si="6"/>
        <v>0</v>
      </c>
      <c r="BS21" s="54"/>
      <c r="BT21" s="55"/>
      <c r="BU21" s="2">
        <f t="shared" si="7"/>
        <v>0</v>
      </c>
      <c r="BV21" s="50" t="e">
        <f t="shared" si="8"/>
        <v>#DIV/0!</v>
      </c>
      <c r="BW21" s="51"/>
      <c r="BX21" s="52"/>
      <c r="BY21" s="50" t="e">
        <f t="shared" si="9"/>
        <v>#DIV/0!</v>
      </c>
      <c r="BZ21" s="51"/>
      <c r="CA21" s="52"/>
    </row>
    <row r="22" spans="1:79" ht="23.1" customHeight="1" x14ac:dyDescent="0.35">
      <c r="A22" s="34">
        <v>13</v>
      </c>
      <c r="B22" s="49" t="s">
        <v>86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53">
        <f t="shared" si="0"/>
        <v>0</v>
      </c>
      <c r="BA22" s="54"/>
      <c r="BB22" s="55"/>
      <c r="BC22" s="53">
        <f t="shared" si="1"/>
        <v>0</v>
      </c>
      <c r="BD22" s="54"/>
      <c r="BE22" s="55"/>
      <c r="BF22" s="53">
        <f t="shared" si="2"/>
        <v>0</v>
      </c>
      <c r="BG22" s="54"/>
      <c r="BH22" s="55"/>
      <c r="BI22" s="53">
        <f t="shared" si="3"/>
        <v>0</v>
      </c>
      <c r="BJ22" s="54"/>
      <c r="BK22" s="55"/>
      <c r="BL22" s="53">
        <f t="shared" si="4"/>
        <v>0</v>
      </c>
      <c r="BM22" s="54"/>
      <c r="BN22" s="55"/>
      <c r="BO22" s="53">
        <f t="shared" si="5"/>
        <v>0</v>
      </c>
      <c r="BP22" s="54"/>
      <c r="BQ22" s="55"/>
      <c r="BR22" s="53">
        <f t="shared" si="6"/>
        <v>0</v>
      </c>
      <c r="BS22" s="54"/>
      <c r="BT22" s="55"/>
      <c r="BU22" s="2">
        <f t="shared" si="7"/>
        <v>0</v>
      </c>
      <c r="BV22" s="50" t="e">
        <f t="shared" si="8"/>
        <v>#DIV/0!</v>
      </c>
      <c r="BW22" s="51"/>
      <c r="BX22" s="52"/>
      <c r="BY22" s="50" t="e">
        <f t="shared" si="9"/>
        <v>#DIV/0!</v>
      </c>
      <c r="BZ22" s="51"/>
      <c r="CA22" s="52"/>
    </row>
    <row r="23" spans="1:79" ht="23.1" customHeight="1" x14ac:dyDescent="0.35">
      <c r="A23" s="35">
        <v>14</v>
      </c>
      <c r="B23" s="177" t="s">
        <v>87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53">
        <f t="shared" si="0"/>
        <v>0</v>
      </c>
      <c r="BA23" s="54"/>
      <c r="BB23" s="55"/>
      <c r="BC23" s="53">
        <f t="shared" si="1"/>
        <v>0</v>
      </c>
      <c r="BD23" s="54"/>
      <c r="BE23" s="55"/>
      <c r="BF23" s="53">
        <f t="shared" si="2"/>
        <v>0</v>
      </c>
      <c r="BG23" s="54"/>
      <c r="BH23" s="55"/>
      <c r="BI23" s="53">
        <f t="shared" si="3"/>
        <v>0</v>
      </c>
      <c r="BJ23" s="54"/>
      <c r="BK23" s="55"/>
      <c r="BL23" s="53">
        <f t="shared" si="4"/>
        <v>0</v>
      </c>
      <c r="BM23" s="54"/>
      <c r="BN23" s="55"/>
      <c r="BO23" s="53">
        <f t="shared" si="5"/>
        <v>0</v>
      </c>
      <c r="BP23" s="54"/>
      <c r="BQ23" s="55"/>
      <c r="BR23" s="53">
        <f t="shared" si="6"/>
        <v>0</v>
      </c>
      <c r="BS23" s="54"/>
      <c r="BT23" s="55"/>
      <c r="BU23" s="2">
        <f t="shared" si="7"/>
        <v>0</v>
      </c>
      <c r="BV23" s="50" t="e">
        <f t="shared" si="8"/>
        <v>#DIV/0!</v>
      </c>
      <c r="BW23" s="51"/>
      <c r="BX23" s="52"/>
      <c r="BY23" s="50" t="e">
        <f t="shared" si="9"/>
        <v>#DIV/0!</v>
      </c>
      <c r="BZ23" s="51"/>
      <c r="CA23" s="52"/>
    </row>
    <row r="24" spans="1:79" ht="23.1" customHeight="1" x14ac:dyDescent="0.35">
      <c r="A24" s="34">
        <v>15</v>
      </c>
      <c r="B24" s="49" t="s">
        <v>88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53">
        <f t="shared" si="0"/>
        <v>0</v>
      </c>
      <c r="BA24" s="54"/>
      <c r="BB24" s="55"/>
      <c r="BC24" s="53">
        <f t="shared" si="1"/>
        <v>0</v>
      </c>
      <c r="BD24" s="54"/>
      <c r="BE24" s="55"/>
      <c r="BF24" s="53">
        <f t="shared" si="2"/>
        <v>0</v>
      </c>
      <c r="BG24" s="54"/>
      <c r="BH24" s="55"/>
      <c r="BI24" s="53">
        <f t="shared" si="3"/>
        <v>0</v>
      </c>
      <c r="BJ24" s="54"/>
      <c r="BK24" s="55"/>
      <c r="BL24" s="53">
        <f t="shared" si="4"/>
        <v>0</v>
      </c>
      <c r="BM24" s="54"/>
      <c r="BN24" s="55"/>
      <c r="BO24" s="53">
        <f t="shared" si="5"/>
        <v>0</v>
      </c>
      <c r="BP24" s="54"/>
      <c r="BQ24" s="55"/>
      <c r="BR24" s="53">
        <f t="shared" si="6"/>
        <v>0</v>
      </c>
      <c r="BS24" s="54"/>
      <c r="BT24" s="55"/>
      <c r="BU24" s="2">
        <f t="shared" si="7"/>
        <v>0</v>
      </c>
      <c r="BV24" s="50" t="e">
        <f t="shared" si="8"/>
        <v>#DIV/0!</v>
      </c>
      <c r="BW24" s="51"/>
      <c r="BX24" s="52"/>
      <c r="BY24" s="50" t="e">
        <f t="shared" si="9"/>
        <v>#DIV/0!</v>
      </c>
      <c r="BZ24" s="51"/>
      <c r="CA24" s="52"/>
    </row>
    <row r="25" spans="1:79" ht="23.1" customHeight="1" x14ac:dyDescent="0.35">
      <c r="A25" s="35">
        <v>16</v>
      </c>
      <c r="B25" s="177" t="s">
        <v>79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53">
        <f t="shared" si="0"/>
        <v>0</v>
      </c>
      <c r="BA25" s="54"/>
      <c r="BB25" s="55"/>
      <c r="BC25" s="53">
        <f t="shared" si="1"/>
        <v>0</v>
      </c>
      <c r="BD25" s="54"/>
      <c r="BE25" s="55"/>
      <c r="BF25" s="53">
        <f t="shared" si="2"/>
        <v>0</v>
      </c>
      <c r="BG25" s="54"/>
      <c r="BH25" s="55"/>
      <c r="BI25" s="53">
        <f t="shared" si="3"/>
        <v>0</v>
      </c>
      <c r="BJ25" s="54"/>
      <c r="BK25" s="55"/>
      <c r="BL25" s="53">
        <f t="shared" si="4"/>
        <v>0</v>
      </c>
      <c r="BM25" s="54"/>
      <c r="BN25" s="55"/>
      <c r="BO25" s="53">
        <f t="shared" si="5"/>
        <v>0</v>
      </c>
      <c r="BP25" s="54"/>
      <c r="BQ25" s="55"/>
      <c r="BR25" s="53">
        <f t="shared" si="6"/>
        <v>0</v>
      </c>
      <c r="BS25" s="54"/>
      <c r="BT25" s="55"/>
      <c r="BU25" s="2">
        <f t="shared" si="7"/>
        <v>0</v>
      </c>
      <c r="BV25" s="50" t="e">
        <f t="shared" si="8"/>
        <v>#DIV/0!</v>
      </c>
      <c r="BW25" s="51"/>
      <c r="BX25" s="52"/>
      <c r="BY25" s="50" t="e">
        <f t="shared" si="9"/>
        <v>#DIV/0!</v>
      </c>
      <c r="BZ25" s="51"/>
      <c r="CA25" s="52"/>
    </row>
    <row r="26" spans="1:79" ht="23.1" customHeight="1" x14ac:dyDescent="0.35">
      <c r="A26" s="34">
        <v>17</v>
      </c>
      <c r="B26" s="49" t="s">
        <v>94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53">
        <f t="shared" si="0"/>
        <v>0</v>
      </c>
      <c r="BA26" s="54"/>
      <c r="BB26" s="55"/>
      <c r="BC26" s="53">
        <f t="shared" si="1"/>
        <v>0</v>
      </c>
      <c r="BD26" s="54"/>
      <c r="BE26" s="55"/>
      <c r="BF26" s="53">
        <f t="shared" si="2"/>
        <v>0</v>
      </c>
      <c r="BG26" s="54"/>
      <c r="BH26" s="55"/>
      <c r="BI26" s="53">
        <f t="shared" si="3"/>
        <v>0</v>
      </c>
      <c r="BJ26" s="54"/>
      <c r="BK26" s="55"/>
      <c r="BL26" s="53">
        <f t="shared" si="4"/>
        <v>0</v>
      </c>
      <c r="BM26" s="54"/>
      <c r="BN26" s="55"/>
      <c r="BO26" s="53">
        <f t="shared" si="5"/>
        <v>0</v>
      </c>
      <c r="BP26" s="54"/>
      <c r="BQ26" s="55"/>
      <c r="BR26" s="53">
        <f t="shared" si="6"/>
        <v>0</v>
      </c>
      <c r="BS26" s="54"/>
      <c r="BT26" s="55"/>
      <c r="BU26" s="2">
        <f t="shared" si="7"/>
        <v>0</v>
      </c>
      <c r="BV26" s="50" t="e">
        <f t="shared" si="8"/>
        <v>#DIV/0!</v>
      </c>
      <c r="BW26" s="51"/>
      <c r="BX26" s="52"/>
      <c r="BY26" s="50" t="e">
        <f t="shared" si="9"/>
        <v>#DIV/0!</v>
      </c>
      <c r="BZ26" s="51"/>
      <c r="CA26" s="52"/>
    </row>
    <row r="27" spans="1:79" ht="23.1" customHeight="1" x14ac:dyDescent="0.35">
      <c r="A27" s="35">
        <v>18</v>
      </c>
      <c r="B27" s="177" t="s">
        <v>89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53">
        <f t="shared" si="0"/>
        <v>0</v>
      </c>
      <c r="BA27" s="54"/>
      <c r="BB27" s="55"/>
      <c r="BC27" s="53">
        <f t="shared" si="1"/>
        <v>0</v>
      </c>
      <c r="BD27" s="54"/>
      <c r="BE27" s="55"/>
      <c r="BF27" s="53">
        <f t="shared" si="2"/>
        <v>0</v>
      </c>
      <c r="BG27" s="54"/>
      <c r="BH27" s="55"/>
      <c r="BI27" s="53">
        <f t="shared" si="3"/>
        <v>0</v>
      </c>
      <c r="BJ27" s="54"/>
      <c r="BK27" s="55"/>
      <c r="BL27" s="53">
        <f t="shared" si="4"/>
        <v>0</v>
      </c>
      <c r="BM27" s="54"/>
      <c r="BN27" s="55"/>
      <c r="BO27" s="53">
        <f t="shared" si="5"/>
        <v>0</v>
      </c>
      <c r="BP27" s="54"/>
      <c r="BQ27" s="55"/>
      <c r="BR27" s="53">
        <f t="shared" si="6"/>
        <v>0</v>
      </c>
      <c r="BS27" s="54"/>
      <c r="BT27" s="55"/>
      <c r="BU27" s="2">
        <f t="shared" si="7"/>
        <v>0</v>
      </c>
      <c r="BV27" s="50" t="e">
        <f t="shared" si="8"/>
        <v>#DIV/0!</v>
      </c>
      <c r="BW27" s="51"/>
      <c r="BX27" s="52"/>
      <c r="BY27" s="50" t="e">
        <f t="shared" si="9"/>
        <v>#DIV/0!</v>
      </c>
      <c r="BZ27" s="51"/>
      <c r="CA27" s="52"/>
    </row>
    <row r="28" spans="1:79" ht="23.1" customHeight="1" x14ac:dyDescent="0.35">
      <c r="A28" s="34">
        <v>19</v>
      </c>
      <c r="B28" s="49" t="s">
        <v>90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53">
        <f t="shared" si="0"/>
        <v>0</v>
      </c>
      <c r="BA28" s="54"/>
      <c r="BB28" s="55"/>
      <c r="BC28" s="53">
        <f t="shared" si="1"/>
        <v>0</v>
      </c>
      <c r="BD28" s="54"/>
      <c r="BE28" s="55"/>
      <c r="BF28" s="53">
        <f t="shared" si="2"/>
        <v>0</v>
      </c>
      <c r="BG28" s="54"/>
      <c r="BH28" s="55"/>
      <c r="BI28" s="53">
        <f t="shared" si="3"/>
        <v>0</v>
      </c>
      <c r="BJ28" s="54"/>
      <c r="BK28" s="55"/>
      <c r="BL28" s="53">
        <f t="shared" si="4"/>
        <v>0</v>
      </c>
      <c r="BM28" s="54"/>
      <c r="BN28" s="55"/>
      <c r="BO28" s="53">
        <f t="shared" si="5"/>
        <v>0</v>
      </c>
      <c r="BP28" s="54"/>
      <c r="BQ28" s="55"/>
      <c r="BR28" s="53">
        <f t="shared" si="6"/>
        <v>0</v>
      </c>
      <c r="BS28" s="54"/>
      <c r="BT28" s="55"/>
      <c r="BU28" s="2">
        <f t="shared" si="7"/>
        <v>0</v>
      </c>
      <c r="BV28" s="50" t="e">
        <f t="shared" si="8"/>
        <v>#DIV/0!</v>
      </c>
      <c r="BW28" s="51"/>
      <c r="BX28" s="52"/>
      <c r="BY28" s="50" t="e">
        <f t="shared" si="9"/>
        <v>#DIV/0!</v>
      </c>
      <c r="BZ28" s="51"/>
      <c r="CA28" s="52"/>
    </row>
    <row r="29" spans="1:79" ht="23.1" customHeight="1" x14ac:dyDescent="0.35">
      <c r="A29" s="35">
        <v>20</v>
      </c>
      <c r="B29" s="177" t="s">
        <v>91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53">
        <f t="shared" si="0"/>
        <v>0</v>
      </c>
      <c r="BA29" s="54"/>
      <c r="BB29" s="55"/>
      <c r="BC29" s="53">
        <f t="shared" si="1"/>
        <v>0</v>
      </c>
      <c r="BD29" s="54"/>
      <c r="BE29" s="55"/>
      <c r="BF29" s="53">
        <f t="shared" si="2"/>
        <v>0</v>
      </c>
      <c r="BG29" s="54"/>
      <c r="BH29" s="55"/>
      <c r="BI29" s="53">
        <f t="shared" si="3"/>
        <v>0</v>
      </c>
      <c r="BJ29" s="54"/>
      <c r="BK29" s="55"/>
      <c r="BL29" s="53">
        <f t="shared" si="4"/>
        <v>0</v>
      </c>
      <c r="BM29" s="54"/>
      <c r="BN29" s="55"/>
      <c r="BO29" s="53">
        <f t="shared" si="5"/>
        <v>0</v>
      </c>
      <c r="BP29" s="54"/>
      <c r="BQ29" s="55"/>
      <c r="BR29" s="53">
        <f t="shared" si="6"/>
        <v>0</v>
      </c>
      <c r="BS29" s="54"/>
      <c r="BT29" s="55"/>
      <c r="BU29" s="2">
        <f t="shared" si="7"/>
        <v>0</v>
      </c>
      <c r="BV29" s="50" t="e">
        <f t="shared" si="8"/>
        <v>#DIV/0!</v>
      </c>
      <c r="BW29" s="51"/>
      <c r="BX29" s="52"/>
      <c r="BY29" s="50" t="e">
        <f t="shared" si="9"/>
        <v>#DIV/0!</v>
      </c>
      <c r="BZ29" s="51"/>
      <c r="CA29" s="52"/>
    </row>
    <row r="30" spans="1:79" ht="23.1" customHeight="1" x14ac:dyDescent="0.35">
      <c r="A30" s="34">
        <v>21</v>
      </c>
      <c r="B30" s="49" t="s">
        <v>92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53">
        <f t="shared" si="0"/>
        <v>0</v>
      </c>
      <c r="BA30" s="54"/>
      <c r="BB30" s="55"/>
      <c r="BC30" s="53">
        <f t="shared" si="1"/>
        <v>0</v>
      </c>
      <c r="BD30" s="54"/>
      <c r="BE30" s="55"/>
      <c r="BF30" s="53">
        <f t="shared" si="2"/>
        <v>0</v>
      </c>
      <c r="BG30" s="54"/>
      <c r="BH30" s="55"/>
      <c r="BI30" s="53">
        <f t="shared" si="3"/>
        <v>0</v>
      </c>
      <c r="BJ30" s="54"/>
      <c r="BK30" s="55"/>
      <c r="BL30" s="53">
        <f t="shared" si="4"/>
        <v>0</v>
      </c>
      <c r="BM30" s="54"/>
      <c r="BN30" s="55"/>
      <c r="BO30" s="53">
        <f t="shared" si="5"/>
        <v>0</v>
      </c>
      <c r="BP30" s="54"/>
      <c r="BQ30" s="55"/>
      <c r="BR30" s="53">
        <f t="shared" si="6"/>
        <v>0</v>
      </c>
      <c r="BS30" s="54"/>
      <c r="BT30" s="55"/>
      <c r="BU30" s="2">
        <f t="shared" si="7"/>
        <v>0</v>
      </c>
      <c r="BV30" s="50" t="e">
        <f t="shared" si="8"/>
        <v>#DIV/0!</v>
      </c>
      <c r="BW30" s="51"/>
      <c r="BX30" s="52"/>
      <c r="BY30" s="50" t="e">
        <f t="shared" si="9"/>
        <v>#DIV/0!</v>
      </c>
      <c r="BZ30" s="51"/>
      <c r="CA30" s="52"/>
    </row>
    <row r="31" spans="1:79" ht="23.1" customHeight="1" x14ac:dyDescent="0.35">
      <c r="A31" s="35">
        <v>22</v>
      </c>
      <c r="B31" s="177" t="s">
        <v>80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53">
        <f t="shared" si="0"/>
        <v>0</v>
      </c>
      <c r="BA31" s="54"/>
      <c r="BB31" s="55"/>
      <c r="BC31" s="53">
        <f t="shared" si="1"/>
        <v>0</v>
      </c>
      <c r="BD31" s="54"/>
      <c r="BE31" s="55"/>
      <c r="BF31" s="53">
        <f t="shared" si="2"/>
        <v>0</v>
      </c>
      <c r="BG31" s="54"/>
      <c r="BH31" s="55"/>
      <c r="BI31" s="53">
        <f t="shared" si="3"/>
        <v>0</v>
      </c>
      <c r="BJ31" s="54"/>
      <c r="BK31" s="55"/>
      <c r="BL31" s="53">
        <f t="shared" si="4"/>
        <v>0</v>
      </c>
      <c r="BM31" s="54"/>
      <c r="BN31" s="55"/>
      <c r="BO31" s="53">
        <f t="shared" si="5"/>
        <v>0</v>
      </c>
      <c r="BP31" s="54"/>
      <c r="BQ31" s="55"/>
      <c r="BR31" s="53">
        <f t="shared" si="6"/>
        <v>0</v>
      </c>
      <c r="BS31" s="54"/>
      <c r="BT31" s="55"/>
      <c r="BU31" s="2">
        <f t="shared" si="7"/>
        <v>0</v>
      </c>
      <c r="BV31" s="50" t="e">
        <f t="shared" si="8"/>
        <v>#DIV/0!</v>
      </c>
      <c r="BW31" s="51"/>
      <c r="BX31" s="52"/>
      <c r="BY31" s="50" t="e">
        <f t="shared" si="9"/>
        <v>#DIV/0!</v>
      </c>
      <c r="BZ31" s="51"/>
      <c r="CA31" s="52"/>
    </row>
    <row r="32" spans="1:79" ht="23.1" customHeight="1" x14ac:dyDescent="0.35">
      <c r="A32" s="34"/>
      <c r="B32" s="49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53">
        <f t="shared" si="0"/>
        <v>0</v>
      </c>
      <c r="BA32" s="54"/>
      <c r="BB32" s="55"/>
      <c r="BC32" s="53">
        <f t="shared" si="1"/>
        <v>0</v>
      </c>
      <c r="BD32" s="54"/>
      <c r="BE32" s="55"/>
      <c r="BF32" s="53">
        <f t="shared" si="2"/>
        <v>0</v>
      </c>
      <c r="BG32" s="54"/>
      <c r="BH32" s="55"/>
      <c r="BI32" s="53">
        <f t="shared" si="3"/>
        <v>0</v>
      </c>
      <c r="BJ32" s="54"/>
      <c r="BK32" s="55"/>
      <c r="BL32" s="53">
        <f t="shared" si="4"/>
        <v>0</v>
      </c>
      <c r="BM32" s="54"/>
      <c r="BN32" s="55"/>
      <c r="BO32" s="53">
        <f t="shared" si="5"/>
        <v>0</v>
      </c>
      <c r="BP32" s="54"/>
      <c r="BQ32" s="55"/>
      <c r="BR32" s="53">
        <f t="shared" si="6"/>
        <v>0</v>
      </c>
      <c r="BS32" s="54"/>
      <c r="BT32" s="55"/>
      <c r="BU32" s="2">
        <f t="shared" si="7"/>
        <v>0</v>
      </c>
      <c r="BV32" s="50" t="e">
        <f t="shared" si="8"/>
        <v>#DIV/0!</v>
      </c>
      <c r="BW32" s="51"/>
      <c r="BX32" s="52"/>
      <c r="BY32" s="50" t="e">
        <f t="shared" si="9"/>
        <v>#DIV/0!</v>
      </c>
      <c r="BZ32" s="51"/>
      <c r="CA32" s="52"/>
    </row>
    <row r="33" spans="1:79" ht="23.1" customHeight="1" x14ac:dyDescent="0.35">
      <c r="A33" s="35"/>
      <c r="B33" s="48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53">
        <f t="shared" si="0"/>
        <v>0</v>
      </c>
      <c r="BA33" s="54"/>
      <c r="BB33" s="55"/>
      <c r="BC33" s="53">
        <f t="shared" si="1"/>
        <v>0</v>
      </c>
      <c r="BD33" s="54"/>
      <c r="BE33" s="55"/>
      <c r="BF33" s="53">
        <f t="shared" si="2"/>
        <v>0</v>
      </c>
      <c r="BG33" s="54"/>
      <c r="BH33" s="55"/>
      <c r="BI33" s="53">
        <f t="shared" si="3"/>
        <v>0</v>
      </c>
      <c r="BJ33" s="54"/>
      <c r="BK33" s="55"/>
      <c r="BL33" s="53">
        <f t="shared" si="4"/>
        <v>0</v>
      </c>
      <c r="BM33" s="54"/>
      <c r="BN33" s="55"/>
      <c r="BO33" s="53">
        <f t="shared" si="5"/>
        <v>0</v>
      </c>
      <c r="BP33" s="54"/>
      <c r="BQ33" s="55"/>
      <c r="BR33" s="53">
        <f t="shared" si="6"/>
        <v>0</v>
      </c>
      <c r="BS33" s="54"/>
      <c r="BT33" s="55"/>
      <c r="BU33" s="2">
        <f t="shared" si="7"/>
        <v>0</v>
      </c>
      <c r="BV33" s="50" t="e">
        <f t="shared" si="8"/>
        <v>#DIV/0!</v>
      </c>
      <c r="BW33" s="51"/>
      <c r="BX33" s="52"/>
      <c r="BY33" s="50" t="e">
        <f t="shared" si="9"/>
        <v>#DIV/0!</v>
      </c>
      <c r="BZ33" s="51"/>
      <c r="CA33" s="52"/>
    </row>
  </sheetData>
  <sortState xmlns:xlrd2="http://schemas.microsoft.com/office/spreadsheetml/2017/richdata2" ref="B10:B31">
    <sortCondition ref="B10:B31"/>
  </sortState>
  <mergeCells count="280"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L33:BN33"/>
    <mergeCell ref="BO33:BQ33"/>
    <mergeCell ref="BR33:BT33"/>
    <mergeCell ref="BV33:BX33"/>
    <mergeCell ref="BL31:BN31"/>
    <mergeCell ref="BO31:BQ31"/>
    <mergeCell ref="BR31:BT31"/>
    <mergeCell ref="BV31:BX31"/>
    <mergeCell ref="BL32:BN32"/>
    <mergeCell ref="BO32:BQ32"/>
    <mergeCell ref="BR32:BT32"/>
    <mergeCell ref="BV32:BX32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F27:BH27"/>
    <mergeCell ref="BF28:BH28"/>
    <mergeCell ref="BF29:BH29"/>
    <mergeCell ref="BI32:BK32"/>
    <mergeCell ref="BI33:BK33"/>
    <mergeCell ref="BI23:BK23"/>
    <mergeCell ref="BI24:BK24"/>
    <mergeCell ref="BI25:BK25"/>
    <mergeCell ref="BI26:BK26"/>
    <mergeCell ref="BI27:BK27"/>
    <mergeCell ref="BI28:BK28"/>
    <mergeCell ref="BC33:BE33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F30:BH30"/>
    <mergeCell ref="BF31:BH31"/>
    <mergeCell ref="BF32:BH32"/>
    <mergeCell ref="BF33:BH33"/>
    <mergeCell ref="BF24:BH24"/>
    <mergeCell ref="BF25:BH25"/>
    <mergeCell ref="BF26:BH26"/>
    <mergeCell ref="AZ32:BB32"/>
    <mergeCell ref="AZ33:BB33"/>
    <mergeCell ref="AZ26:BB26"/>
    <mergeCell ref="AZ27:BB27"/>
    <mergeCell ref="AZ28:BB28"/>
    <mergeCell ref="AZ29:BB29"/>
    <mergeCell ref="AZ30:BB30"/>
    <mergeCell ref="AZ31:BB31"/>
    <mergeCell ref="BC16:BE16"/>
    <mergeCell ref="BC17:BE17"/>
    <mergeCell ref="BC18:BE18"/>
    <mergeCell ref="BC29:BE29"/>
    <mergeCell ref="BC30:BE30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31:BE31"/>
    <mergeCell ref="BC32:BE32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BY33:CA33"/>
    <mergeCell ref="BY32:CA32"/>
    <mergeCell ref="BY31:CA31"/>
    <mergeCell ref="BY30:CA30"/>
    <mergeCell ref="BY29:CA29"/>
    <mergeCell ref="BY28:CA28"/>
    <mergeCell ref="BO29:BQ29"/>
    <mergeCell ref="BL29:BN29"/>
    <mergeCell ref="BI31:BK31"/>
    <mergeCell ref="BI30:BK30"/>
    <mergeCell ref="BI29:BK29"/>
    <mergeCell ref="BR29:BT29"/>
    <mergeCell ref="BV29:BX29"/>
    <mergeCell ref="BL30:BN30"/>
    <mergeCell ref="BO30:BQ30"/>
    <mergeCell ref="BR30:BT30"/>
    <mergeCell ref="BV30:BX30"/>
  </mergeCells>
  <conditionalFormatting sqref="C10:AY33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3"/>
  <sheetViews>
    <sheetView view="pageBreakPreview" topLeftCell="A25" zoomScale="70" zoomScaleNormal="100" zoomScaleSheetLayoutView="70" zoomScalePageLayoutView="70" workbookViewId="0">
      <selection activeCell="B39" sqref="B39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70"/>
    </row>
    <row r="2" spans="1:24" ht="33" customHeight="1" x14ac:dyDescent="0.3">
      <c r="A2" s="71" t="s">
        <v>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21.9" customHeight="1" x14ac:dyDescent="0.3">
      <c r="A3" s="61" t="s">
        <v>23</v>
      </c>
      <c r="B3" s="62"/>
      <c r="C3" s="74" t="str">
        <f>Asistencias!C3</f>
        <v>BELLEZA</v>
      </c>
      <c r="D3" s="74"/>
      <c r="E3" s="74"/>
      <c r="F3" s="74"/>
      <c r="G3" s="74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</row>
    <row r="4" spans="1:24" ht="21.9" customHeight="1" x14ac:dyDescent="0.4">
      <c r="A4" s="61" t="s">
        <v>24</v>
      </c>
      <c r="B4" s="62"/>
      <c r="C4" s="60" t="str">
        <f>Asistencias!C4</f>
        <v>-</v>
      </c>
      <c r="D4" s="60"/>
      <c r="E4" s="60"/>
      <c r="F4" s="60"/>
      <c r="G4" s="60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</row>
    <row r="5" spans="1:24" ht="21.9" customHeight="1" x14ac:dyDescent="0.4">
      <c r="A5" s="61" t="s">
        <v>25</v>
      </c>
      <c r="B5" s="62"/>
      <c r="C5" s="60" t="str">
        <f>Asistencias!C5</f>
        <v>-</v>
      </c>
      <c r="D5" s="60"/>
      <c r="E5" s="60"/>
      <c r="F5" s="60"/>
      <c r="G5" s="60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</row>
    <row r="6" spans="1:24" ht="21.9" customHeight="1" x14ac:dyDescent="0.4">
      <c r="A6" s="61" t="s">
        <v>26</v>
      </c>
      <c r="B6" s="62"/>
      <c r="C6" s="60" t="str">
        <f>Asistencias!C6</f>
        <v>INTENSIVO</v>
      </c>
      <c r="D6" s="60"/>
      <c r="E6" s="60"/>
      <c r="F6" s="60"/>
      <c r="G6" s="60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</row>
    <row r="7" spans="1:24" ht="21.9" customHeight="1" x14ac:dyDescent="0.4">
      <c r="A7" s="61" t="s">
        <v>27</v>
      </c>
      <c r="B7" s="62"/>
      <c r="C7" s="60" t="str">
        <f>Asistencias!C7</f>
        <v>A</v>
      </c>
      <c r="D7" s="60"/>
      <c r="E7" s="60"/>
      <c r="F7" s="60"/>
      <c r="G7" s="6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1:24" ht="24" customHeight="1" x14ac:dyDescent="0.3">
      <c r="A8" s="30"/>
      <c r="B8" s="1"/>
      <c r="C8" s="112" t="s">
        <v>68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2" t="s">
        <v>69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s="3" customFormat="1" ht="230.25" customHeight="1" x14ac:dyDescent="0.3">
      <c r="A9" s="4" t="s">
        <v>0</v>
      </c>
      <c r="B9" s="33" t="s">
        <v>28</v>
      </c>
      <c r="C9" s="41" t="s">
        <v>3</v>
      </c>
      <c r="D9" s="41" t="s">
        <v>4</v>
      </c>
      <c r="E9" s="41" t="s">
        <v>5</v>
      </c>
      <c r="F9" s="41" t="s">
        <v>6</v>
      </c>
      <c r="G9" s="41" t="s">
        <v>7</v>
      </c>
      <c r="H9" s="41" t="s">
        <v>8</v>
      </c>
      <c r="I9" s="41" t="s">
        <v>9</v>
      </c>
      <c r="J9" s="41" t="s">
        <v>10</v>
      </c>
      <c r="K9" s="41" t="s">
        <v>11</v>
      </c>
      <c r="L9" s="41" t="s">
        <v>12</v>
      </c>
      <c r="M9" s="42" t="s">
        <v>1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1" t="s">
        <v>20</v>
      </c>
      <c r="V9" s="41" t="s">
        <v>21</v>
      </c>
      <c r="W9" s="41" t="s">
        <v>22</v>
      </c>
      <c r="X9" s="42" t="s">
        <v>1</v>
      </c>
    </row>
    <row r="10" spans="1:24" s="38" customFormat="1" ht="35.1" customHeight="1" x14ac:dyDescent="0.3">
      <c r="A10" s="36">
        <v>1</v>
      </c>
      <c r="B10" s="37" t="str">
        <f>Asistencias!B10</f>
        <v>Achanga Alvarado Macaila Elizabeth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 t="e">
        <f t="shared" ref="M10:M33" si="0">AVERAGE(C10:L10)</f>
        <v>#DIV/0!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 t="e">
        <f>AVERAGE(N10:W10)</f>
        <v>#DIV/0!</v>
      </c>
    </row>
    <row r="11" spans="1:24" s="38" customFormat="1" ht="35.1" customHeight="1" x14ac:dyDescent="0.3">
      <c r="A11" s="39">
        <v>2</v>
      </c>
      <c r="B11" s="40" t="str">
        <f>Asistencias!B11</f>
        <v>Achina Almeida Edith Yajaira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4" t="e">
        <f t="shared" si="0"/>
        <v>#DIV/0!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4" t="e">
        <f t="shared" ref="X11:X33" si="1">AVERAGE(N11:W11)</f>
        <v>#DIV/0!</v>
      </c>
    </row>
    <row r="12" spans="1:24" s="38" customFormat="1" ht="35.1" customHeight="1" x14ac:dyDescent="0.3">
      <c r="A12" s="36">
        <v>3</v>
      </c>
      <c r="B12" s="37" t="str">
        <f>Asistencias!B12</f>
        <v>Caicedo Paz Maria Isabel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4" t="e">
        <f t="shared" si="0"/>
        <v>#DIV/0!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4" t="e">
        <f t="shared" si="1"/>
        <v>#DIV/0!</v>
      </c>
    </row>
    <row r="13" spans="1:24" s="38" customFormat="1" ht="35.1" customHeight="1" x14ac:dyDescent="0.3">
      <c r="A13" s="39">
        <v>4</v>
      </c>
      <c r="B13" s="40" t="str">
        <f>Asistencias!B13</f>
        <v>Caisa Velasco Nancy Katherine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4" t="e">
        <f t="shared" si="0"/>
        <v>#DIV/0!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4" t="e">
        <f t="shared" si="1"/>
        <v>#DIV/0!</v>
      </c>
    </row>
    <row r="14" spans="1:24" s="38" customFormat="1" ht="35.1" customHeight="1" x14ac:dyDescent="0.3">
      <c r="A14" s="36">
        <v>5</v>
      </c>
      <c r="B14" s="37" t="str">
        <f>Asistencias!B14</f>
        <v>Cambisaca Carrion Angela Fernanda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4" t="e">
        <f t="shared" si="0"/>
        <v>#DIV/0!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4" t="e">
        <f t="shared" si="1"/>
        <v>#DIV/0!</v>
      </c>
    </row>
    <row r="15" spans="1:24" s="38" customFormat="1" ht="35.1" customHeight="1" x14ac:dyDescent="0.3">
      <c r="A15" s="39">
        <v>6</v>
      </c>
      <c r="B15" s="40" t="str">
        <f>Asistencias!B15</f>
        <v>Carrera Estrada Yessenia Marisol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4" t="e">
        <f t="shared" si="0"/>
        <v>#DIV/0!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4" t="e">
        <f t="shared" si="1"/>
        <v>#DIV/0!</v>
      </c>
    </row>
    <row r="16" spans="1:24" s="38" customFormat="1" ht="35.1" customHeight="1" x14ac:dyDescent="0.3">
      <c r="A16" s="36">
        <v>7</v>
      </c>
      <c r="B16" s="37" t="str">
        <f>Asistencias!B16</f>
        <v>Daquilema Daquilema Fanny Mishell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4" t="e">
        <f t="shared" si="0"/>
        <v>#DIV/0!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4" t="e">
        <f t="shared" si="1"/>
        <v>#DIV/0!</v>
      </c>
    </row>
    <row r="17" spans="1:24" s="38" customFormat="1" ht="35.1" customHeight="1" x14ac:dyDescent="0.3">
      <c r="A17" s="39">
        <v>8</v>
      </c>
      <c r="B17" s="40" t="str">
        <f>Asistencias!B17</f>
        <v>Guanoluisa Vera Lilian Lisbeth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4" t="e">
        <f t="shared" si="0"/>
        <v>#DIV/0!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4" t="e">
        <f t="shared" si="1"/>
        <v>#DIV/0!</v>
      </c>
    </row>
    <row r="18" spans="1:24" s="38" customFormat="1" ht="35.1" customHeight="1" x14ac:dyDescent="0.3">
      <c r="A18" s="36">
        <v>9</v>
      </c>
      <c r="B18" s="37" t="str">
        <f>Asistencias!B18</f>
        <v>Hoyos Chicaiza Loida Alejandra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4" t="e">
        <f t="shared" si="0"/>
        <v>#DIV/0!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4" t="e">
        <f t="shared" si="1"/>
        <v>#DIV/0!</v>
      </c>
    </row>
    <row r="19" spans="1:24" s="38" customFormat="1" ht="35.1" customHeight="1" x14ac:dyDescent="0.3">
      <c r="A19" s="39">
        <v>10</v>
      </c>
      <c r="B19" s="40" t="str">
        <f>Asistencias!B19</f>
        <v>Manzo Garcia Laura Tatiana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4" t="e">
        <f t="shared" si="0"/>
        <v>#DIV/0!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4" t="e">
        <f t="shared" si="1"/>
        <v>#DIV/0!</v>
      </c>
    </row>
    <row r="20" spans="1:24" s="38" customFormat="1" ht="35.1" customHeight="1" x14ac:dyDescent="0.3">
      <c r="A20" s="36">
        <v>11</v>
      </c>
      <c r="B20" s="37" t="str">
        <f>Asistencias!B20</f>
        <v>Mera Cardenas Dayanara Guadalupe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4" t="e">
        <f t="shared" si="0"/>
        <v>#DIV/0!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4" t="e">
        <f t="shared" si="1"/>
        <v>#DIV/0!</v>
      </c>
    </row>
    <row r="21" spans="1:24" s="38" customFormat="1" ht="35.1" customHeight="1" x14ac:dyDescent="0.3">
      <c r="A21" s="39">
        <v>12</v>
      </c>
      <c r="B21" s="40" t="str">
        <f>Asistencias!B21</f>
        <v xml:space="preserve">Mora Briceño Maria Alejandrina 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4" t="e">
        <f t="shared" si="0"/>
        <v>#DIV/0!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4" t="e">
        <f t="shared" si="1"/>
        <v>#DIV/0!</v>
      </c>
    </row>
    <row r="22" spans="1:24" s="38" customFormat="1" ht="35.1" customHeight="1" x14ac:dyDescent="0.3">
      <c r="A22" s="36">
        <v>13</v>
      </c>
      <c r="B22" s="37" t="str">
        <f>Asistencias!B22</f>
        <v>Ordoñez Beltran Daniela Lizbeth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4" t="e">
        <f t="shared" si="0"/>
        <v>#DIV/0!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4" t="e">
        <f t="shared" si="1"/>
        <v>#DIV/0!</v>
      </c>
    </row>
    <row r="23" spans="1:24" s="38" customFormat="1" ht="35.1" customHeight="1" x14ac:dyDescent="0.3">
      <c r="A23" s="39">
        <v>14</v>
      </c>
      <c r="B23" s="40" t="str">
        <f>Asistencias!B23</f>
        <v>Peñaherrera Fabara Mayra Ivon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4" t="e">
        <f t="shared" si="0"/>
        <v>#DIV/0!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4" t="e">
        <f t="shared" si="1"/>
        <v>#DIV/0!</v>
      </c>
    </row>
    <row r="24" spans="1:24" s="38" customFormat="1" ht="35.1" customHeight="1" x14ac:dyDescent="0.3">
      <c r="A24" s="36">
        <v>15</v>
      </c>
      <c r="B24" s="37" t="str">
        <f>Asistencias!B24</f>
        <v xml:space="preserve">Romero Arteaga Katherine Andrea 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4" t="e">
        <f t="shared" si="0"/>
        <v>#DIV/0!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4" t="e">
        <f t="shared" si="1"/>
        <v>#DIV/0!</v>
      </c>
    </row>
    <row r="25" spans="1:24" s="38" customFormat="1" ht="35.1" customHeight="1" x14ac:dyDescent="0.3">
      <c r="A25" s="39">
        <v>16</v>
      </c>
      <c r="B25" s="40" t="str">
        <f>Asistencias!B25</f>
        <v>Sanchez Cevallos Delia Isabel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4" t="e">
        <f t="shared" si="0"/>
        <v>#DIV/0!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4" t="e">
        <f t="shared" si="1"/>
        <v>#DIV/0!</v>
      </c>
    </row>
    <row r="26" spans="1:24" s="38" customFormat="1" ht="35.1" customHeight="1" x14ac:dyDescent="0.3">
      <c r="A26" s="36">
        <v>17</v>
      </c>
      <c r="B26" s="37" t="str">
        <f>Asistencias!B26</f>
        <v>Sevilla Rodriguez Izabella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4" t="e">
        <f t="shared" si="0"/>
        <v>#DIV/0!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4" t="e">
        <f t="shared" si="1"/>
        <v>#DIV/0!</v>
      </c>
    </row>
    <row r="27" spans="1:24" s="38" customFormat="1" ht="35.1" customHeight="1" x14ac:dyDescent="0.3">
      <c r="A27" s="39">
        <v>18</v>
      </c>
      <c r="B27" s="40" t="str">
        <f>Asistencias!B27</f>
        <v>Toapanta Olalla Rita Jazmin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4" t="e">
        <f t="shared" si="0"/>
        <v>#DIV/0!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4" t="e">
        <f t="shared" si="1"/>
        <v>#DIV/0!</v>
      </c>
    </row>
    <row r="28" spans="1:24" s="38" customFormat="1" ht="35.1" customHeight="1" x14ac:dyDescent="0.3">
      <c r="A28" s="36">
        <v>19</v>
      </c>
      <c r="B28" s="37" t="str">
        <f>Asistencias!B28</f>
        <v>Vargas Ortiz Fabiola Elizabeth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4" t="e">
        <f t="shared" si="0"/>
        <v>#DIV/0!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4" t="e">
        <f t="shared" si="1"/>
        <v>#DIV/0!</v>
      </c>
    </row>
    <row r="29" spans="1:24" s="38" customFormat="1" ht="35.1" customHeight="1" x14ac:dyDescent="0.3">
      <c r="A29" s="39">
        <v>20</v>
      </c>
      <c r="B29" s="40" t="str">
        <f>Asistencias!B29</f>
        <v>Vera Ramirez Nohelia Estephania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4" t="e">
        <f t="shared" si="0"/>
        <v>#DIV/0!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4" t="e">
        <f t="shared" si="1"/>
        <v>#DIV/0!</v>
      </c>
    </row>
    <row r="30" spans="1:24" s="38" customFormat="1" ht="35.1" customHeight="1" x14ac:dyDescent="0.3">
      <c r="A30" s="36">
        <v>21</v>
      </c>
      <c r="B30" s="37" t="str">
        <f>Asistencias!B30</f>
        <v>Villarreal Carrasco Ivanna Sarahi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4" t="e">
        <f t="shared" si="0"/>
        <v>#DIV/0!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4" t="e">
        <f t="shared" si="1"/>
        <v>#DIV/0!</v>
      </c>
    </row>
    <row r="31" spans="1:24" s="38" customFormat="1" ht="35.1" customHeight="1" x14ac:dyDescent="0.3">
      <c r="A31" s="39">
        <v>22</v>
      </c>
      <c r="B31" s="40" t="str">
        <f>Asistencias!B31</f>
        <v>Zambrano Macias Marcela Del Rocio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4" t="e">
        <f t="shared" si="0"/>
        <v>#DIV/0!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4" t="e">
        <f t="shared" si="1"/>
        <v>#DIV/0!</v>
      </c>
    </row>
    <row r="32" spans="1:24" s="38" customFormat="1" ht="35.1" customHeight="1" x14ac:dyDescent="0.3">
      <c r="A32" s="36"/>
      <c r="B32" s="37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4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4"/>
    </row>
    <row r="33" spans="1:24" s="38" customFormat="1" ht="35.1" customHeight="1" x14ac:dyDescent="0.3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4"/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9"/>
  <sheetViews>
    <sheetView view="pageBreakPreview" zoomScale="160" zoomScaleNormal="130" zoomScaleSheetLayoutView="160" workbookViewId="0">
      <selection activeCell="C33" sqref="C33:I33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49" t="s">
        <v>31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20" ht="15.7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4"/>
      <c r="T2"/>
    </row>
    <row r="3" spans="1:20" ht="18.75" customHeight="1" x14ac:dyDescent="0.3">
      <c r="A3" s="155" t="s">
        <v>52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7"/>
    </row>
    <row r="4" spans="1:20" ht="14.25" customHeight="1" x14ac:dyDescent="0.3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20" ht="22.5" customHeight="1" x14ac:dyDescent="0.3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</row>
    <row r="6" spans="1:20" x14ac:dyDescent="0.3">
      <c r="A6" s="159" t="s">
        <v>32</v>
      </c>
      <c r="B6" s="160"/>
      <c r="C6" s="161"/>
      <c r="D6" s="162" t="str">
        <f>Asistencias!C3</f>
        <v>BELLEZA</v>
      </c>
      <c r="E6" s="163"/>
      <c r="F6" s="163"/>
      <c r="G6" s="163"/>
      <c r="H6" s="163"/>
      <c r="I6" s="163"/>
      <c r="J6" s="164"/>
      <c r="K6" s="7" t="s">
        <v>33</v>
      </c>
      <c r="L6" s="121" t="str">
        <f>Asistencias!C5</f>
        <v>-</v>
      </c>
      <c r="M6" s="122"/>
      <c r="N6" s="122"/>
      <c r="O6" s="122"/>
      <c r="P6" s="122"/>
      <c r="Q6" s="122"/>
      <c r="R6" s="122"/>
      <c r="S6" s="165"/>
    </row>
    <row r="7" spans="1:20" ht="15" thickBot="1" x14ac:dyDescent="0.35">
      <c r="A7" s="118" t="s">
        <v>34</v>
      </c>
      <c r="B7" s="119"/>
      <c r="C7" s="120"/>
      <c r="D7" s="121" t="str">
        <f>Asistencias!C4</f>
        <v>-</v>
      </c>
      <c r="E7" s="122"/>
      <c r="F7" s="122"/>
      <c r="G7" s="122"/>
      <c r="H7" s="122"/>
      <c r="I7" s="122"/>
      <c r="J7" s="122"/>
      <c r="K7" s="122"/>
      <c r="L7" s="118" t="s">
        <v>35</v>
      </c>
      <c r="M7" s="119"/>
      <c r="N7" s="120"/>
      <c r="O7" s="123" t="str">
        <f>Asistencias!C6</f>
        <v>INTENSIVO</v>
      </c>
      <c r="P7" s="124"/>
      <c r="Q7" s="124"/>
      <c r="R7" s="124"/>
      <c r="S7" s="125"/>
    </row>
    <row r="8" spans="1:20" ht="15" customHeight="1" x14ac:dyDescent="0.3">
      <c r="A8" s="126" t="s">
        <v>36</v>
      </c>
      <c r="B8" s="127"/>
      <c r="C8" s="130" t="s">
        <v>37</v>
      </c>
      <c r="D8" s="131"/>
      <c r="E8" s="131"/>
      <c r="F8" s="131"/>
      <c r="G8" s="131"/>
      <c r="H8" s="131"/>
      <c r="I8" s="132"/>
      <c r="J8" s="139" t="s">
        <v>72</v>
      </c>
      <c r="K8" s="139" t="s">
        <v>71</v>
      </c>
      <c r="L8" s="141" t="s">
        <v>38</v>
      </c>
      <c r="M8" s="142" t="s">
        <v>70</v>
      </c>
      <c r="N8" s="141" t="s">
        <v>39</v>
      </c>
      <c r="O8" s="143" t="s">
        <v>40</v>
      </c>
      <c r="P8" s="146" t="s">
        <v>41</v>
      </c>
      <c r="Q8" s="143" t="s">
        <v>40</v>
      </c>
      <c r="R8" s="114" t="s">
        <v>42</v>
      </c>
      <c r="S8" s="115"/>
    </row>
    <row r="9" spans="1:20" x14ac:dyDescent="0.3">
      <c r="A9" s="128"/>
      <c r="B9" s="129"/>
      <c r="C9" s="133"/>
      <c r="D9" s="134"/>
      <c r="E9" s="134"/>
      <c r="F9" s="134"/>
      <c r="G9" s="134"/>
      <c r="H9" s="134"/>
      <c r="I9" s="135"/>
      <c r="J9" s="140"/>
      <c r="K9" s="140"/>
      <c r="L9" s="141"/>
      <c r="M9" s="142"/>
      <c r="N9" s="141"/>
      <c r="O9" s="144"/>
      <c r="P9" s="147"/>
      <c r="Q9" s="144"/>
      <c r="R9" s="116"/>
      <c r="S9" s="117"/>
    </row>
    <row r="10" spans="1:20" ht="3" customHeight="1" x14ac:dyDescent="0.3">
      <c r="A10" s="128"/>
      <c r="B10" s="129"/>
      <c r="C10" s="133"/>
      <c r="D10" s="134"/>
      <c r="E10" s="134"/>
      <c r="F10" s="134"/>
      <c r="G10" s="134"/>
      <c r="H10" s="134"/>
      <c r="I10" s="135"/>
      <c r="J10" s="140"/>
      <c r="K10" s="140"/>
      <c r="L10" s="141"/>
      <c r="M10" s="142"/>
      <c r="N10" s="141"/>
      <c r="O10" s="144"/>
      <c r="P10" s="147"/>
      <c r="Q10" s="144"/>
      <c r="R10" s="116"/>
      <c r="S10" s="117"/>
    </row>
    <row r="11" spans="1:20" ht="32.25" customHeight="1" x14ac:dyDescent="0.3">
      <c r="A11" s="128"/>
      <c r="B11" s="129"/>
      <c r="C11" s="133"/>
      <c r="D11" s="134"/>
      <c r="E11" s="134"/>
      <c r="F11" s="134"/>
      <c r="G11" s="134"/>
      <c r="H11" s="134"/>
      <c r="I11" s="135"/>
      <c r="J11" s="140"/>
      <c r="K11" s="140"/>
      <c r="L11" s="141"/>
      <c r="M11" s="142"/>
      <c r="N11" s="141"/>
      <c r="O11" s="144"/>
      <c r="P11" s="147"/>
      <c r="Q11" s="144"/>
      <c r="R11" s="116"/>
      <c r="S11" s="117"/>
    </row>
    <row r="12" spans="1:20" x14ac:dyDescent="0.3">
      <c r="A12" s="128"/>
      <c r="B12" s="129"/>
      <c r="C12" s="133"/>
      <c r="D12" s="134"/>
      <c r="E12" s="134"/>
      <c r="F12" s="134"/>
      <c r="G12" s="134"/>
      <c r="H12" s="134"/>
      <c r="I12" s="135"/>
      <c r="J12" s="140"/>
      <c r="K12" s="140"/>
      <c r="L12" s="141"/>
      <c r="M12" s="142"/>
      <c r="N12" s="141"/>
      <c r="O12" s="144"/>
      <c r="P12" s="147"/>
      <c r="Q12" s="144"/>
      <c r="R12" s="116"/>
      <c r="S12" s="117"/>
    </row>
    <row r="13" spans="1:20" ht="13.5" customHeight="1" x14ac:dyDescent="0.3">
      <c r="A13" s="128"/>
      <c r="B13" s="129"/>
      <c r="C13" s="136"/>
      <c r="D13" s="137"/>
      <c r="E13" s="137"/>
      <c r="F13" s="137"/>
      <c r="G13" s="137"/>
      <c r="H13" s="137"/>
      <c r="I13" s="138"/>
      <c r="J13" s="140"/>
      <c r="K13" s="140"/>
      <c r="L13" s="141"/>
      <c r="M13" s="142"/>
      <c r="N13" s="141"/>
      <c r="O13" s="145"/>
      <c r="P13" s="148"/>
      <c r="Q13" s="145"/>
      <c r="R13" s="116"/>
      <c r="S13" s="117"/>
    </row>
    <row r="14" spans="1:20" ht="20.100000000000001" customHeight="1" x14ac:dyDescent="0.3">
      <c r="A14" s="166">
        <v>1</v>
      </c>
      <c r="B14" s="167"/>
      <c r="C14" s="168" t="str">
        <f>Asistencias!B10</f>
        <v>Achanga Alvarado Macaila Elizabeth</v>
      </c>
      <c r="D14" s="169"/>
      <c r="E14" s="169"/>
      <c r="F14" s="169"/>
      <c r="G14" s="169"/>
      <c r="H14" s="169"/>
      <c r="I14" s="170"/>
      <c r="J14" s="43" t="e">
        <f>'Notas Detalladas'!M10</f>
        <v>#DIV/0!</v>
      </c>
      <c r="K14" s="43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71"/>
      <c r="S14" s="172"/>
    </row>
    <row r="15" spans="1:20" ht="20.100000000000001" customHeight="1" x14ac:dyDescent="0.3">
      <c r="A15" s="166">
        <v>2</v>
      </c>
      <c r="B15" s="167"/>
      <c r="C15" s="168" t="str">
        <f>Asistencias!B11</f>
        <v>Achina Almeida Edith Yajaira</v>
      </c>
      <c r="D15" s="169"/>
      <c r="E15" s="169"/>
      <c r="F15" s="169"/>
      <c r="G15" s="169"/>
      <c r="H15" s="169"/>
      <c r="I15" s="170"/>
      <c r="J15" s="43" t="e">
        <f>'Notas Detalladas'!M11</f>
        <v>#DIV/0!</v>
      </c>
      <c r="K15" s="43" t="e">
        <f>'Notas Detalladas'!X11</f>
        <v>#DIV/0!</v>
      </c>
      <c r="L15" s="10" t="e">
        <f t="shared" ref="L15:L37" si="0">((J15*0.35)+(K15*0.35))</f>
        <v>#DIV/0!</v>
      </c>
      <c r="M15" s="9">
        <v>0</v>
      </c>
      <c r="N15" s="10">
        <f t="shared" ref="N15:N37" si="1">M15*0.3</f>
        <v>0</v>
      </c>
      <c r="O15" s="10" t="e">
        <f t="shared" ref="O15:O37" si="2">IF(AND((L15+N15)&gt;=6.5,(L15+N15)&lt;=6.99),ROUNDUP((L15+N15),0),(L15+N15))</f>
        <v>#DIV/0!</v>
      </c>
      <c r="P15" s="11"/>
      <c r="Q15" s="12" t="e">
        <f t="shared" ref="Q15:Q37" si="3">_xlfn.IFS(O15&gt;=7,O15,O15&lt;7,(O15+P15)/2,J15:O15,"SN - R")</f>
        <v>#DIV/0!</v>
      </c>
      <c r="R15" s="173"/>
      <c r="S15" s="174"/>
    </row>
    <row r="16" spans="1:20" ht="20.100000000000001" customHeight="1" x14ac:dyDescent="0.3">
      <c r="A16" s="166">
        <v>3</v>
      </c>
      <c r="B16" s="167"/>
      <c r="C16" s="168" t="str">
        <f>Asistencias!B12</f>
        <v>Caicedo Paz Maria Isabel</v>
      </c>
      <c r="D16" s="169"/>
      <c r="E16" s="169"/>
      <c r="F16" s="169"/>
      <c r="G16" s="169"/>
      <c r="H16" s="169"/>
      <c r="I16" s="170"/>
      <c r="J16" s="43" t="e">
        <f>'Notas Detalladas'!M12</f>
        <v>#DIV/0!</v>
      </c>
      <c r="K16" s="43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73"/>
      <c r="S16" s="174"/>
    </row>
    <row r="17" spans="1:19" ht="20.100000000000001" customHeight="1" x14ac:dyDescent="0.3">
      <c r="A17" s="166">
        <v>4</v>
      </c>
      <c r="B17" s="167"/>
      <c r="C17" s="168" t="str">
        <f>Asistencias!B13</f>
        <v>Caisa Velasco Nancy Katherine</v>
      </c>
      <c r="D17" s="169"/>
      <c r="E17" s="169"/>
      <c r="F17" s="169"/>
      <c r="G17" s="169"/>
      <c r="H17" s="169"/>
      <c r="I17" s="170"/>
      <c r="J17" s="43" t="e">
        <f>'Notas Detalladas'!M13</f>
        <v>#DIV/0!</v>
      </c>
      <c r="K17" s="43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73"/>
      <c r="S17" s="174"/>
    </row>
    <row r="18" spans="1:19" ht="20.100000000000001" customHeight="1" x14ac:dyDescent="0.3">
      <c r="A18" s="166">
        <v>5</v>
      </c>
      <c r="B18" s="167"/>
      <c r="C18" s="168" t="str">
        <f>Asistencias!B14</f>
        <v>Cambisaca Carrion Angela Fernanda</v>
      </c>
      <c r="D18" s="169"/>
      <c r="E18" s="169"/>
      <c r="F18" s="169"/>
      <c r="G18" s="169"/>
      <c r="H18" s="169"/>
      <c r="I18" s="170"/>
      <c r="J18" s="43" t="e">
        <f>'Notas Detalladas'!M14</f>
        <v>#DIV/0!</v>
      </c>
      <c r="K18" s="43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73"/>
      <c r="S18" s="174"/>
    </row>
    <row r="19" spans="1:19" ht="20.100000000000001" customHeight="1" x14ac:dyDescent="0.3">
      <c r="A19" s="166">
        <v>6</v>
      </c>
      <c r="B19" s="167"/>
      <c r="C19" s="168" t="str">
        <f>Asistencias!B15</f>
        <v>Carrera Estrada Yessenia Marisol</v>
      </c>
      <c r="D19" s="169"/>
      <c r="E19" s="169"/>
      <c r="F19" s="169"/>
      <c r="G19" s="169"/>
      <c r="H19" s="169"/>
      <c r="I19" s="170"/>
      <c r="J19" s="43" t="e">
        <f>'Notas Detalladas'!M15</f>
        <v>#DIV/0!</v>
      </c>
      <c r="K19" s="43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73"/>
      <c r="S19" s="174"/>
    </row>
    <row r="20" spans="1:19" ht="20.100000000000001" customHeight="1" x14ac:dyDescent="0.3">
      <c r="A20" s="166">
        <v>7</v>
      </c>
      <c r="B20" s="167"/>
      <c r="C20" s="168" t="str">
        <f>Asistencias!B16</f>
        <v>Daquilema Daquilema Fanny Mishell</v>
      </c>
      <c r="D20" s="169"/>
      <c r="E20" s="169"/>
      <c r="F20" s="169"/>
      <c r="G20" s="169"/>
      <c r="H20" s="169"/>
      <c r="I20" s="170"/>
      <c r="J20" s="43" t="e">
        <f>'Notas Detalladas'!M16</f>
        <v>#DIV/0!</v>
      </c>
      <c r="K20" s="43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73"/>
      <c r="S20" s="174"/>
    </row>
    <row r="21" spans="1:19" ht="20.100000000000001" customHeight="1" x14ac:dyDescent="0.3">
      <c r="A21" s="166">
        <v>8</v>
      </c>
      <c r="B21" s="167"/>
      <c r="C21" s="168" t="str">
        <f>Asistencias!B17</f>
        <v>Guanoluisa Vera Lilian Lisbeth</v>
      </c>
      <c r="D21" s="169"/>
      <c r="E21" s="169"/>
      <c r="F21" s="169"/>
      <c r="G21" s="169"/>
      <c r="H21" s="169"/>
      <c r="I21" s="170"/>
      <c r="J21" s="43" t="e">
        <f>'Notas Detalladas'!M17</f>
        <v>#DIV/0!</v>
      </c>
      <c r="K21" s="43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71"/>
      <c r="S21" s="172"/>
    </row>
    <row r="22" spans="1:19" ht="20.100000000000001" customHeight="1" x14ac:dyDescent="0.3">
      <c r="A22" s="166">
        <v>9</v>
      </c>
      <c r="B22" s="167"/>
      <c r="C22" s="168" t="str">
        <f>Asistencias!B18</f>
        <v>Hoyos Chicaiza Loida Alejandra</v>
      </c>
      <c r="D22" s="169"/>
      <c r="E22" s="169"/>
      <c r="F22" s="169"/>
      <c r="G22" s="169"/>
      <c r="H22" s="169"/>
      <c r="I22" s="170"/>
      <c r="J22" s="43" t="e">
        <f>'Notas Detalladas'!M18</f>
        <v>#DIV/0!</v>
      </c>
      <c r="K22" s="43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73"/>
      <c r="S22" s="174"/>
    </row>
    <row r="23" spans="1:19" ht="20.100000000000001" customHeight="1" x14ac:dyDescent="0.3">
      <c r="A23" s="166">
        <v>10</v>
      </c>
      <c r="B23" s="167"/>
      <c r="C23" s="168" t="str">
        <f>Asistencias!B19</f>
        <v>Manzo Garcia Laura Tatiana</v>
      </c>
      <c r="D23" s="169"/>
      <c r="E23" s="169"/>
      <c r="F23" s="169"/>
      <c r="G23" s="169"/>
      <c r="H23" s="169"/>
      <c r="I23" s="170"/>
      <c r="J23" s="43" t="e">
        <f>'Notas Detalladas'!M19</f>
        <v>#DIV/0!</v>
      </c>
      <c r="K23" s="43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71"/>
      <c r="S23" s="172"/>
    </row>
    <row r="24" spans="1:19" ht="20.100000000000001" customHeight="1" x14ac:dyDescent="0.3">
      <c r="A24" s="166">
        <v>11</v>
      </c>
      <c r="B24" s="167"/>
      <c r="C24" s="168" t="str">
        <f>Asistencias!B20</f>
        <v>Mera Cardenas Dayanara Guadalupe</v>
      </c>
      <c r="D24" s="169"/>
      <c r="E24" s="169"/>
      <c r="F24" s="169"/>
      <c r="G24" s="169"/>
      <c r="H24" s="169"/>
      <c r="I24" s="170"/>
      <c r="J24" s="43" t="e">
        <f>'Notas Detalladas'!M20</f>
        <v>#DIV/0!</v>
      </c>
      <c r="K24" s="43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73"/>
      <c r="S24" s="174"/>
    </row>
    <row r="25" spans="1:19" ht="20.100000000000001" customHeight="1" x14ac:dyDescent="0.3">
      <c r="A25" s="166">
        <v>12</v>
      </c>
      <c r="B25" s="167"/>
      <c r="C25" s="168" t="str">
        <f>Asistencias!B21</f>
        <v xml:space="preserve">Mora Briceño Maria Alejandrina </v>
      </c>
      <c r="D25" s="169"/>
      <c r="E25" s="169"/>
      <c r="F25" s="169"/>
      <c r="G25" s="169"/>
      <c r="H25" s="169"/>
      <c r="I25" s="170"/>
      <c r="J25" s="43" t="e">
        <f>'Notas Detalladas'!M21</f>
        <v>#DIV/0!</v>
      </c>
      <c r="K25" s="43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73"/>
      <c r="S25" s="174"/>
    </row>
    <row r="26" spans="1:19" ht="20.100000000000001" customHeight="1" x14ac:dyDescent="0.3">
      <c r="A26" s="166">
        <v>13</v>
      </c>
      <c r="B26" s="167"/>
      <c r="C26" s="168" t="str">
        <f>Asistencias!B22</f>
        <v>Ordoñez Beltran Daniela Lizbeth</v>
      </c>
      <c r="D26" s="169"/>
      <c r="E26" s="169"/>
      <c r="F26" s="169"/>
      <c r="G26" s="169"/>
      <c r="H26" s="169"/>
      <c r="I26" s="170"/>
      <c r="J26" s="43" t="e">
        <f>'Notas Detalladas'!M22</f>
        <v>#DIV/0!</v>
      </c>
      <c r="K26" s="43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73"/>
      <c r="S26" s="174"/>
    </row>
    <row r="27" spans="1:19" ht="20.100000000000001" customHeight="1" x14ac:dyDescent="0.3">
      <c r="A27" s="166">
        <v>14</v>
      </c>
      <c r="B27" s="167"/>
      <c r="C27" s="168" t="str">
        <f>Asistencias!B23</f>
        <v>Peñaherrera Fabara Mayra Ivon</v>
      </c>
      <c r="D27" s="169"/>
      <c r="E27" s="169"/>
      <c r="F27" s="169"/>
      <c r="G27" s="169"/>
      <c r="H27" s="169"/>
      <c r="I27" s="170"/>
      <c r="J27" s="43" t="e">
        <f>'Notas Detalladas'!M23</f>
        <v>#DIV/0!</v>
      </c>
      <c r="K27" s="43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73"/>
      <c r="S27" s="174"/>
    </row>
    <row r="28" spans="1:19" ht="20.100000000000001" customHeight="1" x14ac:dyDescent="0.3">
      <c r="A28" s="166">
        <v>15</v>
      </c>
      <c r="B28" s="167"/>
      <c r="C28" s="168" t="str">
        <f>Asistencias!B24</f>
        <v xml:space="preserve">Romero Arteaga Katherine Andrea </v>
      </c>
      <c r="D28" s="169"/>
      <c r="E28" s="169"/>
      <c r="F28" s="169"/>
      <c r="G28" s="169"/>
      <c r="H28" s="169"/>
      <c r="I28" s="170"/>
      <c r="J28" s="43" t="e">
        <f>'Notas Detalladas'!M24</f>
        <v>#DIV/0!</v>
      </c>
      <c r="K28" s="43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73"/>
      <c r="S28" s="174"/>
    </row>
    <row r="29" spans="1:19" ht="20.100000000000001" customHeight="1" x14ac:dyDescent="0.3">
      <c r="A29" s="166">
        <v>16</v>
      </c>
      <c r="B29" s="167"/>
      <c r="C29" s="168" t="str">
        <f>Asistencias!B25</f>
        <v>Sanchez Cevallos Delia Isabel</v>
      </c>
      <c r="D29" s="169"/>
      <c r="E29" s="169"/>
      <c r="F29" s="169"/>
      <c r="G29" s="169"/>
      <c r="H29" s="169"/>
      <c r="I29" s="170"/>
      <c r="J29" s="43" t="e">
        <f>'Notas Detalladas'!M25</f>
        <v>#DIV/0!</v>
      </c>
      <c r="K29" s="43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73"/>
      <c r="S29" s="174"/>
    </row>
    <row r="30" spans="1:19" ht="20.100000000000001" customHeight="1" x14ac:dyDescent="0.3">
      <c r="A30" s="166">
        <v>17</v>
      </c>
      <c r="B30" s="167"/>
      <c r="C30" s="168" t="str">
        <f>Asistencias!B26</f>
        <v>Sevilla Rodriguez Izabella</v>
      </c>
      <c r="D30" s="169"/>
      <c r="E30" s="169"/>
      <c r="F30" s="169"/>
      <c r="G30" s="169"/>
      <c r="H30" s="169"/>
      <c r="I30" s="170"/>
      <c r="J30" s="43" t="e">
        <f>'Notas Detalladas'!M26</f>
        <v>#DIV/0!</v>
      </c>
      <c r="K30" s="43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73"/>
      <c r="S30" s="174"/>
    </row>
    <row r="31" spans="1:19" ht="20.100000000000001" customHeight="1" x14ac:dyDescent="0.3">
      <c r="A31" s="166">
        <v>18</v>
      </c>
      <c r="B31" s="167"/>
      <c r="C31" s="168" t="str">
        <f>Asistencias!B27</f>
        <v>Toapanta Olalla Rita Jazmin</v>
      </c>
      <c r="D31" s="169"/>
      <c r="E31" s="169"/>
      <c r="F31" s="169"/>
      <c r="G31" s="169"/>
      <c r="H31" s="169"/>
      <c r="I31" s="170"/>
      <c r="J31" s="43" t="e">
        <f>'Notas Detalladas'!M27</f>
        <v>#DIV/0!</v>
      </c>
      <c r="K31" s="43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73"/>
      <c r="S31" s="174"/>
    </row>
    <row r="32" spans="1:19" ht="20.100000000000001" customHeight="1" x14ac:dyDescent="0.3">
      <c r="A32" s="166">
        <v>19</v>
      </c>
      <c r="B32" s="167"/>
      <c r="C32" s="168" t="str">
        <f>Asistencias!B28</f>
        <v>Vargas Ortiz Fabiola Elizabeth</v>
      </c>
      <c r="D32" s="169"/>
      <c r="E32" s="169"/>
      <c r="F32" s="169"/>
      <c r="G32" s="169"/>
      <c r="H32" s="169"/>
      <c r="I32" s="170"/>
      <c r="J32" s="43" t="e">
        <f>'Notas Detalladas'!M28</f>
        <v>#DIV/0!</v>
      </c>
      <c r="K32" s="43" t="e">
        <f>'Notas Detalladas'!X28</f>
        <v>#DIV/0!</v>
      </c>
      <c r="L32" s="10" t="e">
        <f t="shared" si="0"/>
        <v>#DIV/0!</v>
      </c>
      <c r="M32" s="9">
        <v>0</v>
      </c>
      <c r="N32" s="10">
        <f t="shared" si="1"/>
        <v>0</v>
      </c>
      <c r="O32" s="10" t="e">
        <f t="shared" si="2"/>
        <v>#DIV/0!</v>
      </c>
      <c r="P32" s="11"/>
      <c r="Q32" s="12" t="e">
        <f t="shared" si="3"/>
        <v>#DIV/0!</v>
      </c>
      <c r="R32" s="173"/>
      <c r="S32" s="174"/>
    </row>
    <row r="33" spans="1:19" ht="20.100000000000001" customHeight="1" x14ac:dyDescent="0.3">
      <c r="A33" s="166">
        <v>20</v>
      </c>
      <c r="B33" s="167"/>
      <c r="C33" s="168" t="str">
        <f>Asistencias!B29</f>
        <v>Vera Ramirez Nohelia Estephania</v>
      </c>
      <c r="D33" s="169"/>
      <c r="E33" s="169"/>
      <c r="F33" s="169"/>
      <c r="G33" s="169"/>
      <c r="H33" s="169"/>
      <c r="I33" s="170"/>
      <c r="J33" s="43" t="e">
        <f>'Notas Detalladas'!M29</f>
        <v>#DIV/0!</v>
      </c>
      <c r="K33" s="43" t="e">
        <f>'Notas Detalladas'!X29</f>
        <v>#DIV/0!</v>
      </c>
      <c r="L33" s="10" t="e">
        <f t="shared" si="0"/>
        <v>#DIV/0!</v>
      </c>
      <c r="M33" s="9">
        <v>0</v>
      </c>
      <c r="N33" s="10">
        <f t="shared" si="1"/>
        <v>0</v>
      </c>
      <c r="O33" s="10" t="e">
        <f t="shared" si="2"/>
        <v>#DIV/0!</v>
      </c>
      <c r="P33" s="11"/>
      <c r="Q33" s="12" t="e">
        <f t="shared" si="3"/>
        <v>#DIV/0!</v>
      </c>
      <c r="R33" s="173"/>
      <c r="S33" s="174"/>
    </row>
    <row r="34" spans="1:19" ht="20.100000000000001" customHeight="1" x14ac:dyDescent="0.3">
      <c r="A34" s="166">
        <v>21</v>
      </c>
      <c r="B34" s="167"/>
      <c r="C34" s="168" t="str">
        <f>Asistencias!B30</f>
        <v>Villarreal Carrasco Ivanna Sarahi</v>
      </c>
      <c r="D34" s="169"/>
      <c r="E34" s="169"/>
      <c r="F34" s="169"/>
      <c r="G34" s="169"/>
      <c r="H34" s="169"/>
      <c r="I34" s="170"/>
      <c r="J34" s="43" t="e">
        <f>'Notas Detalladas'!M30</f>
        <v>#DIV/0!</v>
      </c>
      <c r="K34" s="43" t="e">
        <f>'Notas Detalladas'!X30</f>
        <v>#DIV/0!</v>
      </c>
      <c r="L34" s="10" t="e">
        <f t="shared" si="0"/>
        <v>#DIV/0!</v>
      </c>
      <c r="M34" s="9">
        <v>0</v>
      </c>
      <c r="N34" s="10">
        <f t="shared" si="1"/>
        <v>0</v>
      </c>
      <c r="O34" s="10" t="e">
        <f t="shared" si="2"/>
        <v>#DIV/0!</v>
      </c>
      <c r="P34" s="11"/>
      <c r="Q34" s="12" t="e">
        <f t="shared" si="3"/>
        <v>#DIV/0!</v>
      </c>
      <c r="R34" s="173"/>
      <c r="S34" s="174"/>
    </row>
    <row r="35" spans="1:19" ht="20.100000000000001" customHeight="1" x14ac:dyDescent="0.3">
      <c r="A35" s="166">
        <v>22</v>
      </c>
      <c r="B35" s="167"/>
      <c r="C35" s="168" t="str">
        <f>Asistencias!B31</f>
        <v>Zambrano Macias Marcela Del Rocio</v>
      </c>
      <c r="D35" s="169"/>
      <c r="E35" s="169"/>
      <c r="F35" s="169"/>
      <c r="G35" s="169"/>
      <c r="H35" s="169"/>
      <c r="I35" s="170"/>
      <c r="J35" s="43" t="e">
        <f>'Notas Detalladas'!M31</f>
        <v>#DIV/0!</v>
      </c>
      <c r="K35" s="43" t="e">
        <f>'Notas Detalladas'!X31</f>
        <v>#DIV/0!</v>
      </c>
      <c r="L35" s="10" t="e">
        <f t="shared" si="0"/>
        <v>#DIV/0!</v>
      </c>
      <c r="M35" s="9">
        <v>0</v>
      </c>
      <c r="N35" s="10">
        <f t="shared" si="1"/>
        <v>0</v>
      </c>
      <c r="O35" s="10" t="e">
        <f t="shared" si="2"/>
        <v>#DIV/0!</v>
      </c>
      <c r="P35" s="11"/>
      <c r="Q35" s="12" t="e">
        <f t="shared" si="3"/>
        <v>#DIV/0!</v>
      </c>
      <c r="R35" s="173"/>
      <c r="S35" s="174"/>
    </row>
    <row r="36" spans="1:19" ht="20.100000000000001" customHeight="1" x14ac:dyDescent="0.3">
      <c r="A36" s="178"/>
      <c r="B36" s="179"/>
      <c r="C36" s="180"/>
      <c r="D36" s="181"/>
      <c r="E36" s="181"/>
      <c r="F36" s="181"/>
      <c r="G36" s="181"/>
      <c r="H36" s="181"/>
      <c r="I36" s="182"/>
      <c r="J36" s="183"/>
      <c r="K36" s="183"/>
      <c r="L36" s="184"/>
      <c r="M36" s="183"/>
      <c r="N36" s="184"/>
      <c r="O36" s="184"/>
      <c r="P36" s="185"/>
      <c r="Q36" s="186"/>
      <c r="R36" s="173"/>
      <c r="S36" s="174"/>
    </row>
    <row r="37" spans="1:19" ht="20.100000000000001" customHeight="1" x14ac:dyDescent="0.3">
      <c r="A37" s="178"/>
      <c r="B37" s="179"/>
      <c r="C37" s="180"/>
      <c r="D37" s="181"/>
      <c r="E37" s="181"/>
      <c r="F37" s="181"/>
      <c r="G37" s="181"/>
      <c r="H37" s="181"/>
      <c r="I37" s="182"/>
      <c r="J37" s="183"/>
      <c r="K37" s="183"/>
      <c r="L37" s="184"/>
      <c r="M37" s="183"/>
      <c r="N37" s="184"/>
      <c r="O37" s="184"/>
      <c r="P37" s="185"/>
      <c r="Q37" s="186"/>
      <c r="R37" s="13"/>
      <c r="S37" s="14"/>
    </row>
    <row r="38" spans="1:19" x14ac:dyDescent="0.3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</row>
    <row r="39" spans="1:19" ht="37.5" customHeight="1" x14ac:dyDescent="0.3">
      <c r="A39" s="176" t="s">
        <v>53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</row>
  </sheetData>
  <mergeCells count="94">
    <mergeCell ref="A38:S38"/>
    <mergeCell ref="A39:S39"/>
    <mergeCell ref="A37:B37"/>
    <mergeCell ref="C37:I37"/>
    <mergeCell ref="A36:B36"/>
    <mergeCell ref="C36:I36"/>
    <mergeCell ref="R36:S36"/>
    <mergeCell ref="A34:B34"/>
    <mergeCell ref="C34:I34"/>
    <mergeCell ref="R34:S34"/>
    <mergeCell ref="A35:B35"/>
    <mergeCell ref="C35:I35"/>
    <mergeCell ref="R35:S35"/>
    <mergeCell ref="A32:B32"/>
    <mergeCell ref="C32:I32"/>
    <mergeCell ref="R32:S32"/>
    <mergeCell ref="A33:B33"/>
    <mergeCell ref="C33:I33"/>
    <mergeCell ref="R33:S33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</mergeCells>
  <conditionalFormatting sqref="R14:S37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2025-06-16T15:33:14Z</cp:lastPrinted>
  <dcterms:created xsi:type="dcterms:W3CDTF">2023-07-20T17:00:56Z</dcterms:created>
  <dcterms:modified xsi:type="dcterms:W3CDTF">2025-06-16T15:46:49Z</dcterms:modified>
</cp:coreProperties>
</file>